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-120" yWindow="-120" windowWidth="20730" windowHeight="11160" tabRatio="804"/>
  </bookViews>
  <sheets>
    <sheet name="7-11 лет сентябрь" sheetId="10" r:id="rId1"/>
    <sheet name="12-18 лет сентябрь" sheetId="1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1" l="1"/>
  <c r="E76" i="11"/>
  <c r="F76" i="11"/>
  <c r="G76" i="11"/>
  <c r="C76" i="11"/>
  <c r="D73" i="10"/>
  <c r="E73" i="10"/>
  <c r="F73" i="10"/>
  <c r="G73" i="10"/>
  <c r="C73" i="10"/>
  <c r="D156" i="10" l="1"/>
  <c r="E156" i="10"/>
  <c r="F156" i="10"/>
  <c r="G156" i="10"/>
  <c r="C156" i="10"/>
  <c r="D164" i="11"/>
  <c r="E164" i="11"/>
  <c r="F164" i="11"/>
  <c r="G164" i="11"/>
  <c r="C164" i="11"/>
  <c r="D126" i="11" l="1"/>
  <c r="E126" i="11"/>
  <c r="F126" i="11"/>
  <c r="G126" i="11"/>
  <c r="C126" i="11"/>
  <c r="D120" i="10" l="1"/>
  <c r="E120" i="10"/>
  <c r="F120" i="10"/>
  <c r="G120" i="10"/>
  <c r="C120" i="10"/>
  <c r="G4" i="11" l="1"/>
  <c r="G3" i="11"/>
  <c r="G193" i="11" l="1"/>
  <c r="F193" i="11"/>
  <c r="E193" i="11"/>
  <c r="D193" i="11"/>
  <c r="C193" i="11"/>
  <c r="G190" i="11"/>
  <c r="F190" i="11"/>
  <c r="E190" i="11"/>
  <c r="D190" i="11"/>
  <c r="C190" i="11"/>
  <c r="G182" i="11"/>
  <c r="F182" i="11"/>
  <c r="E182" i="11"/>
  <c r="D182" i="11"/>
  <c r="C182" i="11"/>
  <c r="G176" i="11"/>
  <c r="F176" i="11"/>
  <c r="E176" i="11"/>
  <c r="D176" i="11"/>
  <c r="C176" i="11"/>
  <c r="G173" i="11"/>
  <c r="F173" i="11"/>
  <c r="E173" i="11"/>
  <c r="D173" i="11"/>
  <c r="C173" i="11"/>
  <c r="G154" i="11"/>
  <c r="F154" i="11"/>
  <c r="E154" i="11"/>
  <c r="D154" i="11"/>
  <c r="C154" i="11"/>
  <c r="G151" i="11"/>
  <c r="F151" i="11"/>
  <c r="E151" i="11"/>
  <c r="D151" i="11"/>
  <c r="C151" i="11"/>
  <c r="G144" i="11"/>
  <c r="F144" i="11"/>
  <c r="E144" i="11"/>
  <c r="D144" i="11"/>
  <c r="C144" i="11"/>
  <c r="G138" i="11"/>
  <c r="F138" i="11"/>
  <c r="E138" i="11"/>
  <c r="D138" i="11"/>
  <c r="C138" i="11"/>
  <c r="G135" i="11"/>
  <c r="F135" i="11"/>
  <c r="E135" i="11"/>
  <c r="D135" i="11"/>
  <c r="C135" i="11"/>
  <c r="G119" i="11"/>
  <c r="F119" i="11"/>
  <c r="E119" i="11"/>
  <c r="D119" i="11"/>
  <c r="C119" i="11"/>
  <c r="G116" i="11"/>
  <c r="F116" i="11"/>
  <c r="E116" i="11"/>
  <c r="D116" i="11"/>
  <c r="C116" i="11"/>
  <c r="G108" i="11"/>
  <c r="F108" i="11"/>
  <c r="E108" i="11"/>
  <c r="D108" i="11"/>
  <c r="C108" i="11"/>
  <c r="G102" i="11"/>
  <c r="F102" i="11"/>
  <c r="E102" i="11"/>
  <c r="D102" i="11"/>
  <c r="C102" i="11"/>
  <c r="G99" i="11"/>
  <c r="F99" i="11"/>
  <c r="E99" i="11"/>
  <c r="D99" i="11"/>
  <c r="C99" i="11"/>
  <c r="G92" i="11"/>
  <c r="F92" i="11"/>
  <c r="E92" i="11"/>
  <c r="D92" i="11"/>
  <c r="C92" i="11"/>
  <c r="G86" i="11"/>
  <c r="F86" i="11"/>
  <c r="E86" i="11"/>
  <c r="D86" i="11"/>
  <c r="C86" i="11"/>
  <c r="G83" i="11"/>
  <c r="F83" i="11"/>
  <c r="E83" i="11"/>
  <c r="D83" i="11"/>
  <c r="C83" i="11"/>
  <c r="G66" i="11"/>
  <c r="F66" i="11"/>
  <c r="E66" i="11"/>
  <c r="D66" i="11"/>
  <c r="C66" i="11"/>
  <c r="G63" i="11"/>
  <c r="F63" i="11"/>
  <c r="E63" i="11"/>
  <c r="D63" i="11"/>
  <c r="C63" i="11"/>
  <c r="G54" i="11"/>
  <c r="F54" i="11"/>
  <c r="E54" i="11"/>
  <c r="D54" i="11"/>
  <c r="C54" i="11"/>
  <c r="G48" i="11"/>
  <c r="F48" i="11"/>
  <c r="E48" i="11"/>
  <c r="D48" i="11"/>
  <c r="C48" i="11"/>
  <c r="G45" i="11"/>
  <c r="F45" i="11"/>
  <c r="E45" i="11"/>
  <c r="D45" i="11"/>
  <c r="C45" i="11"/>
  <c r="G36" i="11"/>
  <c r="F36" i="11"/>
  <c r="E36" i="11"/>
  <c r="D36" i="11"/>
  <c r="C36" i="11"/>
  <c r="G29" i="11"/>
  <c r="F29" i="11"/>
  <c r="E29" i="11"/>
  <c r="D29" i="11"/>
  <c r="C29" i="11"/>
  <c r="G26" i="11"/>
  <c r="F26" i="11"/>
  <c r="E26" i="11"/>
  <c r="D26" i="11"/>
  <c r="C26" i="11"/>
  <c r="G17" i="11"/>
  <c r="F17" i="11"/>
  <c r="E17" i="11"/>
  <c r="D17" i="11"/>
  <c r="C17" i="11"/>
  <c r="G183" i="10"/>
  <c r="F183" i="10"/>
  <c r="E183" i="10"/>
  <c r="D183" i="10"/>
  <c r="C183" i="10"/>
  <c r="G180" i="10"/>
  <c r="F180" i="10"/>
  <c r="E180" i="10"/>
  <c r="D180" i="10"/>
  <c r="C180" i="10"/>
  <c r="G173" i="10"/>
  <c r="F173" i="10"/>
  <c r="E173" i="10"/>
  <c r="D173" i="10"/>
  <c r="C173" i="10"/>
  <c r="G167" i="10"/>
  <c r="F167" i="10"/>
  <c r="E167" i="10"/>
  <c r="D167" i="10"/>
  <c r="C167" i="10"/>
  <c r="G164" i="10"/>
  <c r="F164" i="10"/>
  <c r="E164" i="10"/>
  <c r="D164" i="10"/>
  <c r="C164" i="10"/>
  <c r="G146" i="10"/>
  <c r="F146" i="10"/>
  <c r="E146" i="10"/>
  <c r="D146" i="10"/>
  <c r="C146" i="10"/>
  <c r="G143" i="10"/>
  <c r="F143" i="10"/>
  <c r="E143" i="10"/>
  <c r="D143" i="10"/>
  <c r="C143" i="10"/>
  <c r="G137" i="10"/>
  <c r="F137" i="10"/>
  <c r="E137" i="10"/>
  <c r="D137" i="10"/>
  <c r="C137" i="10"/>
  <c r="G131" i="10"/>
  <c r="F131" i="10"/>
  <c r="E131" i="10"/>
  <c r="D131" i="10"/>
  <c r="C131" i="10"/>
  <c r="G128" i="10"/>
  <c r="F128" i="10"/>
  <c r="E128" i="10"/>
  <c r="D128" i="10"/>
  <c r="C128" i="10"/>
  <c r="G113" i="10"/>
  <c r="F113" i="10"/>
  <c r="E113" i="10"/>
  <c r="D113" i="10"/>
  <c r="C113" i="10"/>
  <c r="G110" i="10"/>
  <c r="F110" i="10"/>
  <c r="E110" i="10"/>
  <c r="D110" i="10"/>
  <c r="C110" i="10"/>
  <c r="G103" i="10"/>
  <c r="F103" i="10"/>
  <c r="E103" i="10"/>
  <c r="D103" i="10"/>
  <c r="C103" i="10"/>
  <c r="G97" i="10"/>
  <c r="F97" i="10"/>
  <c r="E97" i="10"/>
  <c r="D97" i="10"/>
  <c r="C97" i="10"/>
  <c r="G94" i="10"/>
  <c r="F94" i="10"/>
  <c r="E94" i="10"/>
  <c r="D94" i="10"/>
  <c r="C94" i="10"/>
  <c r="G88" i="10"/>
  <c r="F88" i="10"/>
  <c r="E88" i="10"/>
  <c r="D88" i="10"/>
  <c r="C88" i="10"/>
  <c r="G82" i="10"/>
  <c r="F82" i="10"/>
  <c r="E82" i="10"/>
  <c r="D82" i="10"/>
  <c r="C82" i="10"/>
  <c r="G79" i="10"/>
  <c r="F79" i="10"/>
  <c r="E79" i="10"/>
  <c r="D79" i="10"/>
  <c r="C79" i="10"/>
  <c r="G63" i="10"/>
  <c r="F63" i="10"/>
  <c r="E63" i="10"/>
  <c r="D63" i="10"/>
  <c r="C63" i="10"/>
  <c r="G60" i="10"/>
  <c r="F60" i="10"/>
  <c r="E60" i="10"/>
  <c r="D60" i="10"/>
  <c r="C60" i="10"/>
  <c r="G52" i="10"/>
  <c r="F52" i="10"/>
  <c r="E52" i="10"/>
  <c r="D52" i="10"/>
  <c r="C52" i="10"/>
  <c r="G46" i="10"/>
  <c r="F46" i="10"/>
  <c r="E46" i="10"/>
  <c r="D46" i="10"/>
  <c r="C46" i="10"/>
  <c r="G43" i="10"/>
  <c r="F43" i="10"/>
  <c r="E43" i="10"/>
  <c r="D43" i="10"/>
  <c r="C43" i="10"/>
  <c r="G35" i="10"/>
  <c r="F35" i="10"/>
  <c r="E35" i="10"/>
  <c r="D35" i="10"/>
  <c r="C35" i="10"/>
  <c r="G28" i="10"/>
  <c r="F28" i="10"/>
  <c r="E28" i="10"/>
  <c r="D28" i="10"/>
  <c r="C28" i="10"/>
  <c r="G25" i="10"/>
  <c r="F25" i="10"/>
  <c r="E25" i="10"/>
  <c r="D25" i="10"/>
  <c r="C25" i="10"/>
  <c r="G17" i="10"/>
  <c r="F17" i="10"/>
  <c r="E17" i="10"/>
  <c r="D17" i="10"/>
  <c r="C17" i="10"/>
  <c r="D139" i="11" l="1"/>
  <c r="D184" i="10"/>
  <c r="D185" i="10" s="1"/>
  <c r="D186" i="10" s="1"/>
  <c r="E83" i="10"/>
  <c r="D64" i="10"/>
  <c r="C67" i="11"/>
  <c r="G67" i="11"/>
  <c r="D177" i="11"/>
  <c r="E30" i="11"/>
  <c r="E67" i="11"/>
  <c r="C87" i="11"/>
  <c r="G87" i="11"/>
  <c r="D103" i="11"/>
  <c r="F120" i="11"/>
  <c r="E120" i="11"/>
  <c r="C139" i="11"/>
  <c r="E139" i="11"/>
  <c r="G139" i="11"/>
  <c r="E177" i="11"/>
  <c r="C177" i="11"/>
  <c r="G177" i="11"/>
  <c r="F47" i="10"/>
  <c r="C64" i="10"/>
  <c r="G64" i="10"/>
  <c r="D83" i="10"/>
  <c r="E29" i="10"/>
  <c r="E98" i="10"/>
  <c r="C147" i="10"/>
  <c r="G147" i="10"/>
  <c r="E168" i="10"/>
  <c r="D168" i="10"/>
  <c r="E198" i="11"/>
  <c r="G200" i="11"/>
  <c r="F49" i="11"/>
  <c r="E87" i="11"/>
  <c r="E103" i="11"/>
  <c r="G120" i="11"/>
  <c r="F30" i="11"/>
  <c r="D49" i="11"/>
  <c r="C49" i="11"/>
  <c r="G49" i="11"/>
  <c r="F67" i="11"/>
  <c r="F87" i="11"/>
  <c r="C103" i="11"/>
  <c r="G103" i="11"/>
  <c r="F155" i="11"/>
  <c r="E155" i="11"/>
  <c r="C198" i="11"/>
  <c r="G198" i="11"/>
  <c r="F194" i="11"/>
  <c r="D30" i="11"/>
  <c r="C30" i="11"/>
  <c r="G30" i="11"/>
  <c r="E49" i="11"/>
  <c r="D67" i="11"/>
  <c r="D87" i="11"/>
  <c r="D120" i="11"/>
  <c r="F139" i="11"/>
  <c r="C155" i="11"/>
  <c r="G155" i="11"/>
  <c r="D198" i="11"/>
  <c r="C199" i="11"/>
  <c r="G199" i="11"/>
  <c r="C200" i="11"/>
  <c r="F103" i="11"/>
  <c r="C120" i="11"/>
  <c r="D155" i="11"/>
  <c r="F177" i="11"/>
  <c r="F198" i="11"/>
  <c r="E194" i="11"/>
  <c r="D200" i="11"/>
  <c r="G195" i="10"/>
  <c r="E197" i="10"/>
  <c r="D47" i="10"/>
  <c r="C47" i="10"/>
  <c r="E64" i="10"/>
  <c r="G132" i="10"/>
  <c r="E147" i="10"/>
  <c r="C196" i="10"/>
  <c r="G196" i="10"/>
  <c r="F29" i="10"/>
  <c r="E47" i="10"/>
  <c r="F83" i="10"/>
  <c r="F98" i="10"/>
  <c r="E132" i="10"/>
  <c r="D132" i="10"/>
  <c r="F147" i="10"/>
  <c r="E195" i="10"/>
  <c r="D196" i="10"/>
  <c r="C197" i="10"/>
  <c r="G197" i="10"/>
  <c r="C29" i="10"/>
  <c r="G29" i="10"/>
  <c r="F64" i="10"/>
  <c r="C83" i="10"/>
  <c r="G83" i="10"/>
  <c r="D98" i="10"/>
  <c r="C98" i="10"/>
  <c r="G98" i="10"/>
  <c r="F132" i="10"/>
  <c r="C168" i="10"/>
  <c r="G168" i="10"/>
  <c r="F195" i="10"/>
  <c r="E196" i="10"/>
  <c r="D197" i="10"/>
  <c r="C195" i="10"/>
  <c r="F196" i="10"/>
  <c r="D29" i="10"/>
  <c r="G47" i="10"/>
  <c r="C132" i="10"/>
  <c r="D147" i="10"/>
  <c r="F168" i="10"/>
  <c r="F197" i="10"/>
  <c r="D199" i="11"/>
  <c r="E199" i="11"/>
  <c r="F200" i="11"/>
  <c r="C194" i="11"/>
  <c r="G194" i="11"/>
  <c r="F199" i="11"/>
  <c r="E200" i="11"/>
  <c r="D194" i="11"/>
  <c r="F184" i="10"/>
  <c r="F185" i="10" s="1"/>
  <c r="F186" i="10" s="1"/>
  <c r="D195" i="10"/>
  <c r="C184" i="10"/>
  <c r="C185" i="10" s="1"/>
  <c r="C186" i="10" s="1"/>
  <c r="G184" i="10"/>
  <c r="G185" i="10" s="1"/>
  <c r="G186" i="10" s="1"/>
  <c r="E184" i="10"/>
  <c r="E185" i="10" s="1"/>
  <c r="E186" i="10" s="1"/>
  <c r="F195" i="11" l="1"/>
  <c r="F196" i="11" s="1"/>
  <c r="E195" i="11"/>
  <c r="E196" i="11" s="1"/>
  <c r="G195" i="11"/>
  <c r="G196" i="11" s="1"/>
  <c r="D195" i="11"/>
  <c r="D196" i="11" s="1"/>
  <c r="C195" i="11"/>
  <c r="C196" i="11" s="1"/>
</calcChain>
</file>

<file path=xl/sharedStrings.xml><?xml version="1.0" encoding="utf-8"?>
<sst xmlns="http://schemas.openxmlformats.org/spreadsheetml/2006/main" count="565" uniqueCount="177">
  <si>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</si>
  <si>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</si>
  <si>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</si>
  <si>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</si>
  <si>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</si>
  <si>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</si>
  <si>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</si>
  <si>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</si>
  <si>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</si>
  <si>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</si>
  <si>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</si>
  <si>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</si>
  <si>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</si>
  <si>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</si>
  <si>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</si>
  <si>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</si>
  <si>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</si>
  <si>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</si>
  <si>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</si>
  <si>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</si>
  <si>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</si>
  <si>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</si>
  <si>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</si>
  <si>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</si>
  <si>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</si>
  <si>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</si>
  <si>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</si>
  <si>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</si>
  <si>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</si>
  <si>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</si>
  <si>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</si>
  <si>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</si>
  <si>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</si>
  <si>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</si>
  <si>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</si>
  <si>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</si>
  <si>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</si>
  <si>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</si>
  <si>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</si>
  <si>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</si>
  <si>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</si>
  <si>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</si>
  <si>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</si>
  <si>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</si>
  <si>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</si>
  <si>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</si>
  <si>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</si>
  <si>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</si>
  <si>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</si>
  <si>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</si>
  <si>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</si>
  <si>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</si>
  <si>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</si>
  <si>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</si>
  <si>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</si>
  <si>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</si>
  <si>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</si>
  <si>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</si>
  <si>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</si>
  <si>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</si>
  <si>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</si>
  <si>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</si>
  <si>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</si>
  <si>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</si>
  <si>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</si>
  <si>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</si>
  <si>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</si>
  <si>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</si>
  <si>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</si>
  <si>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</si>
  <si>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</si>
  <si>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</si>
  <si>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</si>
  <si>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</si>
  <si>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</si>
  <si>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</si>
  <si>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</si>
  <si>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</si>
  <si>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</si>
  <si>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</si>
  <si>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</si>
  <si>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</si>
  <si>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</si>
  <si>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</si>
  <si>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</si>
  <si>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</si>
  <si>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</si>
  <si>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</si>
  <si>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</si>
  <si>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Спагетти  отварные с маслом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</si>
  <si>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</si>
  <si>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</si>
  <si>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</si>
  <si>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</si>
  <si>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</si>
  <si>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</si>
  <si>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</si>
  <si>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</si>
  <si>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</si>
  <si>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</si>
  <si>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</si>
  <si>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</si>
  <si>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</si>
  <si>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</si>
  <si>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</si>
  <si>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</si>
  <si>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</si>
  <si>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</si>
  <si>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</si>
  <si>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</si>
  <si>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</si>
  <si>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</si>
  <si>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</si>
  <si>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</si>
  <si>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</si>
  <si>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</si>
  <si>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</si>
  <si>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</si>
  <si>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</si>
  <si>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</si>
  <si>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</si>
  <si>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</si>
  <si>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</si>
  <si>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</si>
  <si>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</si>
  <si>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</si>
  <si>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</si>
  <si>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</si>
  <si>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</si>
  <si>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</si>
  <si>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</si>
  <si>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</si>
  <si>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</si>
  <si>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</si>
  <si>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</si>
  <si>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</si>
  <si>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</si>
  <si>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</si>
  <si>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</si>
  <si>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</si>
  <si>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</si>
  <si>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</si>
  <si>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</si>
  <si>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</si>
  <si>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</si>
  <si>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</si>
  <si>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</si>
  <si>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</si>
  <si>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</si>
  <si>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</si>
  <si>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</si>
  <si>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</si>
  <si>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</si>
  <si>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</si>
  <si>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</si>
  <si>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</si>
  <si>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</si>
  <si>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</si>
  <si>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</si>
  <si>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</si>
  <si>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</si>
  <si>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</si>
  <si>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</si>
  <si>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</si>
  <si>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</si>
  <si>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</si>
  <si>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</si>
  <si>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</si>
  <si>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</si>
  <si>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</si>
  <si>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</si>
  <si>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ИП Цибульская Н.И.</t>
  </si>
  <si>
    <t>Н.И. Цибульская</t>
  </si>
  <si>
    <t>Ежедневное 10 дневное меню основного (организованного) питания учащихся в школьных столовых Ленинского района г. Саратова</t>
  </si>
  <si>
    <t>08.01.2024г.</t>
  </si>
  <si>
    <t>142.2</t>
  </si>
  <si>
    <t>555.1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</si>
</sst>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6" xfId="0" applyFont="1" applyBorder="1" applyAlignment="1">
      <alignment horizontal="right" wrapText="1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right" wrapText="1"/>
    </xf>
    <xf numFmtId="0" fontId="5" fillId="0" borderId="39" xfId="0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2" fontId="6" fillId="0" borderId="48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2" fontId="6" fillId="0" borderId="51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6" fillId="0" borderId="32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6" xfId="1" applyNumberForma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52" xfId="0" applyNumberFormat="1" applyFont="1" applyBorder="1" applyAlignment="1">
      <alignment horizontal="center"/>
    </xf>
    <xf numFmtId="1" fontId="5" fillId="0" borderId="53" xfId="0" applyNumberFormat="1" applyFont="1" applyBorder="1" applyAlignment="1">
      <alignment horizontal="center"/>
    </xf>
    <xf numFmtId="0" fontId="14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right" wrapText="1"/>
    </xf>
    <xf numFmtId="0" fontId="5" fillId="0" borderId="58" xfId="0" applyFont="1" applyBorder="1" applyAlignment="1">
      <alignment horizontal="center"/>
    </xf>
    <xf numFmtId="2" fontId="5" fillId="0" borderId="58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6" fillId="0" borderId="60" xfId="0" applyFont="1" applyBorder="1" applyAlignment="1">
      <alignment wrapText="1"/>
    </xf>
    <xf numFmtId="0" fontId="5" fillId="0" borderId="61" xfId="0" applyFont="1" applyBorder="1" applyAlignment="1">
      <alignment horizontal="center"/>
    </xf>
    <xf numFmtId="2" fontId="6" fillId="0" borderId="61" xfId="0" applyNumberFormat="1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6" fillId="0" borderId="45" xfId="0" applyFont="1" applyBorder="1" applyAlignment="1">
      <alignment horizontal="left" vertical="top"/>
    </xf>
    <xf numFmtId="0" fontId="7" fillId="0" borderId="33" xfId="0" applyFont="1" applyBorder="1"/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9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/>
    </xf>
    <xf numFmtId="0" fontId="7" fillId="0" borderId="44" xfId="0" applyFont="1" applyFill="1" applyBorder="1"/>
    <xf numFmtId="0" fontId="6" fillId="0" borderId="45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46" xfId="0" applyFont="1" applyFill="1" applyBorder="1" applyAlignment="1">
      <alignment horizontal="left" vertical="top"/>
    </xf>
    <xf numFmtId="0" fontId="7" fillId="0" borderId="41" xfId="0" applyFont="1" applyFill="1" applyBorder="1"/>
    <xf numFmtId="0" fontId="7" fillId="0" borderId="43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50" xfId="0" applyFont="1" applyFill="1" applyBorder="1"/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tabSelected="1" zoomScaleNormal="100" workbookViewId="0">
      <selection activeCell="A7" sqref="A7:H7"/>
    </sheetView>
  </sheetViews>
  <sheetFormatPr defaultColWidth="9.140625" defaultRowHeight="12.75"/>
  <cols>
    <col min="1" max="1" width="11.8554687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8" ht="22.5" customHeight="1">
      <c r="A1" s="115"/>
      <c r="B1" s="122" t="s">
        <v>165</v>
      </c>
      <c r="D1" s="72"/>
      <c r="E1" s="72"/>
      <c r="H1" s="73" t="s">
        <v>122</v>
      </c>
    </row>
    <row r="2" spans="1:8" ht="15" customHeight="1">
      <c r="A2" s="7"/>
      <c r="B2" s="116" t="s">
        <v>162</v>
      </c>
      <c r="D2" s="72"/>
      <c r="E2" s="72"/>
      <c r="F2" s="18"/>
      <c r="G2" s="74"/>
      <c r="H2" s="74"/>
    </row>
    <row r="3" spans="1:8" ht="15" customHeight="1">
      <c r="A3" s="114"/>
      <c r="B3" s="117" t="s">
        <v>156</v>
      </c>
      <c r="D3" s="72"/>
      <c r="E3" s="72"/>
      <c r="F3" s="25"/>
      <c r="G3" s="75" t="s">
        <v>171</v>
      </c>
      <c r="H3" s="76" t="s">
        <v>120</v>
      </c>
    </row>
    <row r="4" spans="1:8" ht="15" customHeight="1">
      <c r="A4" s="114"/>
      <c r="B4" s="117" t="s">
        <v>157</v>
      </c>
      <c r="D4" s="72"/>
      <c r="E4" s="72"/>
      <c r="F4" s="26"/>
      <c r="G4" s="27" t="s">
        <v>172</v>
      </c>
      <c r="H4" s="77" t="s">
        <v>121</v>
      </c>
    </row>
    <row r="5" spans="1:8" ht="15" customHeight="1">
      <c r="A5" s="114"/>
      <c r="B5" s="118" t="s">
        <v>158</v>
      </c>
      <c r="D5" s="72"/>
      <c r="E5" s="72"/>
      <c r="H5" s="78" t="s">
        <v>174</v>
      </c>
    </row>
    <row r="6" spans="1:8" s="1" customFormat="1" ht="15" customHeight="1">
      <c r="A6" s="79"/>
      <c r="B6" s="5"/>
      <c r="C6" s="12"/>
      <c r="D6" s="72"/>
      <c r="E6" s="72"/>
      <c r="F6" s="72"/>
      <c r="G6" s="12"/>
      <c r="H6" s="12"/>
    </row>
    <row r="7" spans="1:8" s="1" customFormat="1" ht="21" customHeight="1">
      <c r="A7" s="186" t="s">
        <v>173</v>
      </c>
      <c r="B7" s="186"/>
      <c r="C7" s="186"/>
      <c r="D7" s="186"/>
      <c r="E7" s="186"/>
      <c r="F7" s="186"/>
      <c r="G7" s="186"/>
      <c r="H7" s="186"/>
    </row>
    <row r="8" spans="1:8" s="1" customFormat="1" ht="12.75" customHeight="1">
      <c r="A8" s="80"/>
      <c r="B8" s="80"/>
      <c r="C8" s="80"/>
      <c r="D8" s="80"/>
      <c r="E8" s="80"/>
      <c r="F8" s="80"/>
      <c r="G8" s="80"/>
      <c r="H8" s="80"/>
    </row>
    <row r="9" spans="1:8" s="1" customFormat="1" ht="30" customHeight="1">
      <c r="A9" s="81" t="s">
        <v>4</v>
      </c>
      <c r="B9" s="1" t="s">
        <v>152</v>
      </c>
      <c r="C9" s="71"/>
      <c r="D9" s="82"/>
      <c r="E9" s="82"/>
      <c r="F9" s="82"/>
      <c r="G9" s="83"/>
      <c r="H9" s="83"/>
    </row>
    <row r="10" spans="1:8" s="1" customFormat="1" ht="13.5" customHeight="1" thickBot="1">
      <c r="A10" s="81"/>
      <c r="C10" s="71"/>
      <c r="D10" s="82"/>
      <c r="E10" s="82"/>
      <c r="F10" s="82"/>
      <c r="G10" s="83"/>
      <c r="H10" s="83"/>
    </row>
    <row r="11" spans="1:8" s="2" customFormat="1" ht="33" customHeight="1">
      <c r="A11" s="191" t="s">
        <v>0</v>
      </c>
      <c r="B11" s="193" t="s">
        <v>1</v>
      </c>
      <c r="C11" s="195" t="s">
        <v>3</v>
      </c>
      <c r="D11" s="175" t="s">
        <v>5</v>
      </c>
      <c r="E11" s="175"/>
      <c r="F11" s="175"/>
      <c r="G11" s="176" t="s">
        <v>6</v>
      </c>
      <c r="H11" s="184" t="s">
        <v>2</v>
      </c>
    </row>
    <row r="12" spans="1:8" s="3" customFormat="1" ht="13.5" thickBot="1">
      <c r="A12" s="192"/>
      <c r="B12" s="194"/>
      <c r="C12" s="196"/>
      <c r="D12" s="28" t="s">
        <v>7</v>
      </c>
      <c r="E12" s="28" t="s">
        <v>8</v>
      </c>
      <c r="F12" s="28" t="s">
        <v>9</v>
      </c>
      <c r="G12" s="177"/>
      <c r="H12" s="185"/>
    </row>
    <row r="13" spans="1:8" s="4" customFormat="1" ht="14.1" customHeight="1">
      <c r="A13" s="187" t="s">
        <v>10</v>
      </c>
      <c r="B13" s="188"/>
      <c r="C13" s="188"/>
      <c r="D13" s="188"/>
      <c r="E13" s="188"/>
      <c r="F13" s="188"/>
      <c r="G13" s="188"/>
      <c r="H13" s="189"/>
    </row>
    <row r="14" spans="1:8" ht="14.1" customHeight="1">
      <c r="A14" s="155" t="s">
        <v>11</v>
      </c>
      <c r="B14" s="8" t="s">
        <v>12</v>
      </c>
      <c r="C14" s="16">
        <v>200</v>
      </c>
      <c r="D14" s="21">
        <v>5.34</v>
      </c>
      <c r="E14" s="21">
        <v>6.86</v>
      </c>
      <c r="F14" s="21">
        <v>27.28</v>
      </c>
      <c r="G14" s="22">
        <v>203.5</v>
      </c>
      <c r="H14" s="29">
        <v>260</v>
      </c>
    </row>
    <row r="15" spans="1:8" ht="14.1" customHeight="1">
      <c r="A15" s="155"/>
      <c r="B15" s="8" t="s">
        <v>14</v>
      </c>
      <c r="C15" s="16">
        <v>100</v>
      </c>
      <c r="D15" s="21">
        <v>11.06</v>
      </c>
      <c r="E15" s="21">
        <v>10.02</v>
      </c>
      <c r="F15" s="21">
        <v>35.840000000000003</v>
      </c>
      <c r="G15" s="22">
        <v>254.24</v>
      </c>
      <c r="H15" s="30" t="s">
        <v>13</v>
      </c>
    </row>
    <row r="16" spans="1:8" ht="14.1" customHeight="1">
      <c r="A16" s="155"/>
      <c r="B16" s="8" t="s">
        <v>15</v>
      </c>
      <c r="C16" s="16">
        <v>200</v>
      </c>
      <c r="D16" s="21">
        <v>0.22</v>
      </c>
      <c r="E16" s="21">
        <v>0.06</v>
      </c>
      <c r="F16" s="21">
        <v>7.2</v>
      </c>
      <c r="G16" s="22">
        <v>29.08</v>
      </c>
      <c r="H16" s="29">
        <v>143</v>
      </c>
    </row>
    <row r="17" spans="1:8" s="4" customFormat="1" ht="14.1" customHeight="1">
      <c r="A17" s="155" t="s">
        <v>16</v>
      </c>
      <c r="B17" s="190"/>
      <c r="C17" s="9">
        <f>SUM(C14:C16)</f>
        <v>500</v>
      </c>
      <c r="D17" s="31">
        <f t="shared" ref="D17:G17" si="0">SUM(D14:D16)</f>
        <v>16.619999999999997</v>
      </c>
      <c r="E17" s="31">
        <f t="shared" si="0"/>
        <v>16.939999999999998</v>
      </c>
      <c r="F17" s="31">
        <f t="shared" si="0"/>
        <v>70.320000000000007</v>
      </c>
      <c r="G17" s="31">
        <f t="shared" si="0"/>
        <v>486.82</v>
      </c>
      <c r="H17" s="32"/>
    </row>
    <row r="18" spans="1:8" ht="14.1" customHeight="1">
      <c r="A18" s="178" t="s">
        <v>17</v>
      </c>
      <c r="B18" s="8" t="s">
        <v>19</v>
      </c>
      <c r="C18" s="16">
        <v>200</v>
      </c>
      <c r="D18" s="21">
        <v>2.16</v>
      </c>
      <c r="E18" s="21">
        <v>2.2799999999999998</v>
      </c>
      <c r="F18" s="21">
        <v>15.06</v>
      </c>
      <c r="G18" s="22">
        <v>89</v>
      </c>
      <c r="H18" s="29">
        <v>147</v>
      </c>
    </row>
    <row r="19" spans="1:8" ht="14.1" customHeight="1">
      <c r="A19" s="179"/>
      <c r="B19" s="8" t="s">
        <v>21</v>
      </c>
      <c r="C19" s="16">
        <v>90</v>
      </c>
      <c r="D19" s="21">
        <v>9.76</v>
      </c>
      <c r="E19" s="21">
        <v>13.03</v>
      </c>
      <c r="F19" s="21">
        <v>14.6</v>
      </c>
      <c r="G19" s="22">
        <v>230.35</v>
      </c>
      <c r="H19" s="30" t="s">
        <v>20</v>
      </c>
    </row>
    <row r="20" spans="1:8" ht="14.1" customHeight="1">
      <c r="A20" s="179"/>
      <c r="B20" s="8" t="s">
        <v>23</v>
      </c>
      <c r="C20" s="16">
        <v>20</v>
      </c>
      <c r="D20" s="21">
        <v>0.69</v>
      </c>
      <c r="E20" s="21">
        <v>0.77</v>
      </c>
      <c r="F20" s="21">
        <v>1.64</v>
      </c>
      <c r="G20" s="22">
        <v>16.48</v>
      </c>
      <c r="H20" s="30" t="s">
        <v>22</v>
      </c>
    </row>
    <row r="21" spans="1:8" ht="14.1" customHeight="1">
      <c r="A21" s="179"/>
      <c r="B21" s="8" t="s">
        <v>24</v>
      </c>
      <c r="C21" s="16">
        <v>150</v>
      </c>
      <c r="D21" s="21">
        <v>7.64</v>
      </c>
      <c r="E21" s="21">
        <v>7.91</v>
      </c>
      <c r="F21" s="21">
        <v>38.85</v>
      </c>
      <c r="G21" s="22">
        <v>225.67</v>
      </c>
      <c r="H21" s="29">
        <v>237</v>
      </c>
    </row>
    <row r="22" spans="1:8" ht="14.1" customHeight="1">
      <c r="A22" s="179"/>
      <c r="B22" s="8" t="s">
        <v>25</v>
      </c>
      <c r="C22" s="16">
        <v>200</v>
      </c>
      <c r="D22" s="21">
        <v>0.08</v>
      </c>
      <c r="E22" s="21">
        <v>0</v>
      </c>
      <c r="F22" s="21">
        <v>10.62</v>
      </c>
      <c r="G22" s="22">
        <v>40.44</v>
      </c>
      <c r="H22" s="29">
        <v>508</v>
      </c>
    </row>
    <row r="23" spans="1:8" ht="14.1" customHeight="1">
      <c r="A23" s="179"/>
      <c r="B23" s="8" t="s">
        <v>26</v>
      </c>
      <c r="C23" s="16">
        <v>30</v>
      </c>
      <c r="D23" s="21">
        <v>1.98</v>
      </c>
      <c r="E23" s="21">
        <v>0.27</v>
      </c>
      <c r="F23" s="21">
        <v>11.4</v>
      </c>
      <c r="G23" s="22">
        <v>59.7</v>
      </c>
      <c r="H23" s="29"/>
    </row>
    <row r="24" spans="1:8" ht="14.1" customHeight="1">
      <c r="A24" s="180"/>
      <c r="B24" s="8" t="s">
        <v>27</v>
      </c>
      <c r="C24" s="16">
        <v>30</v>
      </c>
      <c r="D24" s="21">
        <v>1.98</v>
      </c>
      <c r="E24" s="21">
        <v>0.36</v>
      </c>
      <c r="F24" s="21">
        <v>10.02</v>
      </c>
      <c r="G24" s="22">
        <v>52.2</v>
      </c>
      <c r="H24" s="29"/>
    </row>
    <row r="25" spans="1:8" s="4" customFormat="1" ht="14.1" customHeight="1">
      <c r="A25" s="156" t="s">
        <v>28</v>
      </c>
      <c r="B25" s="157"/>
      <c r="C25" s="9">
        <f>SUM(C18:C24)</f>
        <v>720</v>
      </c>
      <c r="D25" s="31">
        <f t="shared" ref="D25:G25" si="1">SUM(D18:D24)</f>
        <v>24.29</v>
      </c>
      <c r="E25" s="33">
        <f>SUM(E18:E24)</f>
        <v>24.619999999999997</v>
      </c>
      <c r="F25" s="31">
        <f t="shared" si="1"/>
        <v>102.19000000000001</v>
      </c>
      <c r="G25" s="31">
        <f t="shared" si="1"/>
        <v>713.84000000000015</v>
      </c>
      <c r="H25" s="32"/>
    </row>
    <row r="26" spans="1:8" ht="14.1" customHeight="1">
      <c r="A26" s="155" t="s">
        <v>29</v>
      </c>
      <c r="B26" s="43" t="s">
        <v>33</v>
      </c>
      <c r="C26" s="44">
        <v>100</v>
      </c>
      <c r="D26" s="45">
        <v>9.27</v>
      </c>
      <c r="E26" s="45">
        <v>9.5</v>
      </c>
      <c r="F26" s="45">
        <v>32.47</v>
      </c>
      <c r="G26" s="44">
        <v>239.67</v>
      </c>
      <c r="H26" s="46" t="s">
        <v>32</v>
      </c>
    </row>
    <row r="27" spans="1:8" ht="14.1" customHeight="1">
      <c r="A27" s="155"/>
      <c r="B27" s="43" t="s">
        <v>31</v>
      </c>
      <c r="C27" s="44">
        <v>200</v>
      </c>
      <c r="D27" s="45">
        <v>0.24</v>
      </c>
      <c r="E27" s="45">
        <v>0.06</v>
      </c>
      <c r="F27" s="45">
        <v>10.16</v>
      </c>
      <c r="G27" s="44">
        <v>42.14</v>
      </c>
      <c r="H27" s="46" t="s">
        <v>30</v>
      </c>
    </row>
    <row r="28" spans="1:8" s="4" customFormat="1" ht="14.1" customHeight="1">
      <c r="A28" s="156" t="s">
        <v>34</v>
      </c>
      <c r="B28" s="157"/>
      <c r="C28" s="9">
        <f>SUM(C26:C27)</f>
        <v>300</v>
      </c>
      <c r="D28" s="9">
        <f t="shared" ref="D28:G28" si="2">SUM(D26:D27)</f>
        <v>9.51</v>
      </c>
      <c r="E28" s="9">
        <f t="shared" si="2"/>
        <v>9.56</v>
      </c>
      <c r="F28" s="9">
        <f t="shared" si="2"/>
        <v>42.629999999999995</v>
      </c>
      <c r="G28" s="9">
        <f t="shared" si="2"/>
        <v>281.81</v>
      </c>
      <c r="H28" s="61"/>
    </row>
    <row r="29" spans="1:8" s="4" customFormat="1" ht="14.1" customHeight="1" thickBot="1">
      <c r="A29" s="150" t="s">
        <v>35</v>
      </c>
      <c r="B29" s="151"/>
      <c r="C29" s="10">
        <f>C28+C25+C17</f>
        <v>1520</v>
      </c>
      <c r="D29" s="10">
        <f t="shared" ref="D29:G29" si="3">D28+D25+D17</f>
        <v>50.419999999999995</v>
      </c>
      <c r="E29" s="10">
        <f t="shared" si="3"/>
        <v>51.12</v>
      </c>
      <c r="F29" s="10">
        <f t="shared" si="3"/>
        <v>215.14</v>
      </c>
      <c r="G29" s="10">
        <f t="shared" si="3"/>
        <v>1482.47</v>
      </c>
      <c r="H29" s="62"/>
    </row>
    <row r="30" spans="1:8" s="4" customFormat="1" ht="14.1" customHeight="1">
      <c r="A30" s="152" t="s">
        <v>36</v>
      </c>
      <c r="B30" s="153"/>
      <c r="C30" s="153"/>
      <c r="D30" s="153"/>
      <c r="E30" s="153"/>
      <c r="F30" s="153"/>
      <c r="G30" s="153"/>
      <c r="H30" s="154"/>
    </row>
    <row r="31" spans="1:8" ht="14.1" customHeight="1">
      <c r="A31" s="155" t="s">
        <v>11</v>
      </c>
      <c r="B31" s="8" t="s">
        <v>49</v>
      </c>
      <c r="C31" s="16">
        <v>200</v>
      </c>
      <c r="D31" s="21">
        <v>7.82</v>
      </c>
      <c r="E31" s="21">
        <v>7.04</v>
      </c>
      <c r="F31" s="21">
        <v>40.6</v>
      </c>
      <c r="G31" s="22">
        <v>257.32</v>
      </c>
      <c r="H31" s="29">
        <v>250</v>
      </c>
    </row>
    <row r="32" spans="1:8" ht="14.1" customHeight="1">
      <c r="A32" s="155"/>
      <c r="B32" s="8" t="s">
        <v>50</v>
      </c>
      <c r="C32" s="16">
        <v>60</v>
      </c>
      <c r="D32" s="21">
        <v>5.1100000000000003</v>
      </c>
      <c r="E32" s="21">
        <v>6.98</v>
      </c>
      <c r="F32" s="21">
        <v>22.45</v>
      </c>
      <c r="G32" s="22">
        <v>193.91</v>
      </c>
      <c r="H32" s="29">
        <v>7</v>
      </c>
    </row>
    <row r="33" spans="1:8" ht="14.1" customHeight="1">
      <c r="A33" s="155"/>
      <c r="B33" s="8" t="s">
        <v>51</v>
      </c>
      <c r="C33" s="16">
        <v>40</v>
      </c>
      <c r="D33" s="21">
        <v>5.0999999999999996</v>
      </c>
      <c r="E33" s="21">
        <v>4.5999999999999996</v>
      </c>
      <c r="F33" s="21">
        <v>0.3</v>
      </c>
      <c r="G33" s="22">
        <v>63</v>
      </c>
      <c r="H33" s="29">
        <v>300</v>
      </c>
    </row>
    <row r="34" spans="1:8" ht="14.1" customHeight="1">
      <c r="A34" s="64"/>
      <c r="B34" s="8" t="s">
        <v>52</v>
      </c>
      <c r="C34" s="16">
        <v>200</v>
      </c>
      <c r="D34" s="21">
        <v>0.2</v>
      </c>
      <c r="E34" s="21">
        <v>0</v>
      </c>
      <c r="F34" s="21">
        <v>6.5</v>
      </c>
      <c r="G34" s="22">
        <v>26.8</v>
      </c>
      <c r="H34" s="29">
        <v>143</v>
      </c>
    </row>
    <row r="35" spans="1:8" s="4" customFormat="1" ht="14.1" customHeight="1">
      <c r="A35" s="156" t="s">
        <v>16</v>
      </c>
      <c r="B35" s="157"/>
      <c r="C35" s="9">
        <f>SUM(C31:C34)</f>
        <v>500</v>
      </c>
      <c r="D35" s="31">
        <f t="shared" ref="D35:G35" si="4">SUM(D31:D34)</f>
        <v>18.23</v>
      </c>
      <c r="E35" s="31">
        <f t="shared" si="4"/>
        <v>18.619999999999997</v>
      </c>
      <c r="F35" s="31">
        <f t="shared" si="4"/>
        <v>69.849999999999994</v>
      </c>
      <c r="G35" s="31">
        <f t="shared" si="4"/>
        <v>541.03</v>
      </c>
      <c r="H35" s="32"/>
    </row>
    <row r="36" spans="1:8" ht="14.1" customHeight="1">
      <c r="A36" s="178" t="s">
        <v>17</v>
      </c>
      <c r="B36" s="8" t="s">
        <v>41</v>
      </c>
      <c r="C36" s="16">
        <v>200</v>
      </c>
      <c r="D36" s="21">
        <v>1.8</v>
      </c>
      <c r="E36" s="21">
        <v>5.94</v>
      </c>
      <c r="F36" s="21">
        <v>11.54</v>
      </c>
      <c r="G36" s="22">
        <v>87.08</v>
      </c>
      <c r="H36" s="29">
        <v>131</v>
      </c>
    </row>
    <row r="37" spans="1:8" ht="14.1" customHeight="1">
      <c r="A37" s="179"/>
      <c r="B37" s="8" t="s">
        <v>42</v>
      </c>
      <c r="C37" s="16">
        <v>90</v>
      </c>
      <c r="D37" s="21">
        <v>14.17</v>
      </c>
      <c r="E37" s="21">
        <v>10.67</v>
      </c>
      <c r="F37" s="21">
        <v>35.229999999999997</v>
      </c>
      <c r="G37" s="22">
        <v>202.03</v>
      </c>
      <c r="H37" s="46" t="s">
        <v>95</v>
      </c>
    </row>
    <row r="38" spans="1:8" ht="14.1" customHeight="1">
      <c r="A38" s="179"/>
      <c r="B38" s="8" t="s">
        <v>43</v>
      </c>
      <c r="C38" s="16">
        <v>150</v>
      </c>
      <c r="D38" s="21">
        <v>3.06</v>
      </c>
      <c r="E38" s="21">
        <v>7.8</v>
      </c>
      <c r="F38" s="21">
        <v>20.45</v>
      </c>
      <c r="G38" s="22">
        <v>197.25</v>
      </c>
      <c r="H38" s="29">
        <v>312</v>
      </c>
    </row>
    <row r="39" spans="1:8" ht="14.1" customHeight="1">
      <c r="A39" s="179"/>
      <c r="B39" s="8" t="s">
        <v>166</v>
      </c>
      <c r="C39" s="16">
        <v>150</v>
      </c>
      <c r="D39" s="21">
        <v>3.03</v>
      </c>
      <c r="E39" s="21">
        <v>8.0500000000000007</v>
      </c>
      <c r="F39" s="21">
        <v>20.29</v>
      </c>
      <c r="G39" s="22">
        <v>194.23</v>
      </c>
      <c r="H39" s="29">
        <v>173</v>
      </c>
    </row>
    <row r="40" spans="1:8" ht="14.1" customHeight="1">
      <c r="A40" s="179"/>
      <c r="B40" s="8" t="s">
        <v>45</v>
      </c>
      <c r="C40" s="16">
        <v>200</v>
      </c>
      <c r="D40" s="21">
        <v>1.92</v>
      </c>
      <c r="E40" s="21">
        <v>0.12</v>
      </c>
      <c r="F40" s="21">
        <v>25.86</v>
      </c>
      <c r="G40" s="22">
        <v>112.36</v>
      </c>
      <c r="H40" s="30" t="s">
        <v>44</v>
      </c>
    </row>
    <row r="41" spans="1:8" ht="14.1" customHeight="1">
      <c r="A41" s="179"/>
      <c r="B41" s="8" t="s">
        <v>26</v>
      </c>
      <c r="C41" s="16">
        <v>30</v>
      </c>
      <c r="D41" s="21">
        <v>1.98</v>
      </c>
      <c r="E41" s="21">
        <v>0.27</v>
      </c>
      <c r="F41" s="21">
        <v>11.4</v>
      </c>
      <c r="G41" s="22">
        <v>59.7</v>
      </c>
      <c r="H41" s="29"/>
    </row>
    <row r="42" spans="1:8" ht="14.1" customHeight="1">
      <c r="A42" s="180"/>
      <c r="B42" s="8" t="s">
        <v>27</v>
      </c>
      <c r="C42" s="16">
        <v>30</v>
      </c>
      <c r="D42" s="21">
        <v>1.98</v>
      </c>
      <c r="E42" s="21">
        <v>0.36</v>
      </c>
      <c r="F42" s="21">
        <v>10.02</v>
      </c>
      <c r="G42" s="22">
        <v>52.2</v>
      </c>
      <c r="H42" s="29"/>
    </row>
    <row r="43" spans="1:8" s="4" customFormat="1" ht="14.1" customHeight="1">
      <c r="A43" s="156" t="s">
        <v>28</v>
      </c>
      <c r="B43" s="157"/>
      <c r="C43" s="9">
        <f>SUM(C36:C42)-C39</f>
        <v>700</v>
      </c>
      <c r="D43" s="31">
        <f t="shared" ref="D43:G43" si="5">SUM(D36:D42)-D39</f>
        <v>24.910000000000004</v>
      </c>
      <c r="E43" s="31">
        <f t="shared" si="5"/>
        <v>25.16</v>
      </c>
      <c r="F43" s="31">
        <f t="shared" si="5"/>
        <v>114.5</v>
      </c>
      <c r="G43" s="31">
        <f t="shared" si="5"/>
        <v>710.62000000000012</v>
      </c>
      <c r="H43" s="32"/>
    </row>
    <row r="44" spans="1:8" ht="14.1" customHeight="1">
      <c r="A44" s="155" t="s">
        <v>29</v>
      </c>
      <c r="B44" s="8" t="s">
        <v>46</v>
      </c>
      <c r="C44" s="16">
        <v>200</v>
      </c>
      <c r="D44" s="21">
        <v>0</v>
      </c>
      <c r="E44" s="21">
        <v>0</v>
      </c>
      <c r="F44" s="21">
        <v>15</v>
      </c>
      <c r="G44" s="22">
        <v>95</v>
      </c>
      <c r="H44" s="29">
        <v>614</v>
      </c>
    </row>
    <row r="45" spans="1:8" ht="14.1" customHeight="1">
      <c r="A45" s="155"/>
      <c r="B45" s="8" t="s">
        <v>47</v>
      </c>
      <c r="C45" s="16">
        <v>100</v>
      </c>
      <c r="D45" s="21">
        <v>10.31</v>
      </c>
      <c r="E45" s="21">
        <v>10</v>
      </c>
      <c r="F45" s="21">
        <v>25.13</v>
      </c>
      <c r="G45" s="22">
        <v>245.94</v>
      </c>
      <c r="H45" s="29">
        <v>438</v>
      </c>
    </row>
    <row r="46" spans="1:8" s="4" customFormat="1" ht="14.1" customHeight="1">
      <c r="A46" s="156" t="s">
        <v>34</v>
      </c>
      <c r="B46" s="157"/>
      <c r="C46" s="9">
        <f>SUM(C44:C45)</f>
        <v>300</v>
      </c>
      <c r="D46" s="31">
        <f t="shared" ref="D46:G46" si="6">SUM(D44:D45)</f>
        <v>10.31</v>
      </c>
      <c r="E46" s="31">
        <f t="shared" si="6"/>
        <v>10</v>
      </c>
      <c r="F46" s="31">
        <f t="shared" si="6"/>
        <v>40.129999999999995</v>
      </c>
      <c r="G46" s="31">
        <f t="shared" si="6"/>
        <v>340.94</v>
      </c>
      <c r="H46" s="32"/>
    </row>
    <row r="47" spans="1:8" s="4" customFormat="1" ht="14.1" customHeight="1" thickBot="1">
      <c r="A47" s="150" t="s">
        <v>35</v>
      </c>
      <c r="B47" s="151"/>
      <c r="C47" s="10">
        <f>C46+C43+C35</f>
        <v>1500</v>
      </c>
      <c r="D47" s="34">
        <f>D46+D43+D35</f>
        <v>53.45</v>
      </c>
      <c r="E47" s="34">
        <f>E46+E43+E35</f>
        <v>53.779999999999994</v>
      </c>
      <c r="F47" s="34">
        <f>F46+F43+F35</f>
        <v>224.48</v>
      </c>
      <c r="G47" s="34">
        <f>G46+G43+G35</f>
        <v>1592.5900000000001</v>
      </c>
      <c r="H47" s="35"/>
    </row>
    <row r="48" spans="1:8" s="4" customFormat="1" ht="14.1" customHeight="1">
      <c r="A48" s="152" t="s">
        <v>48</v>
      </c>
      <c r="B48" s="153"/>
      <c r="C48" s="153"/>
      <c r="D48" s="153"/>
      <c r="E48" s="153"/>
      <c r="F48" s="153"/>
      <c r="G48" s="153"/>
      <c r="H48" s="154"/>
    </row>
    <row r="49" spans="1:14" ht="14.1" customHeight="1">
      <c r="A49" s="155" t="s">
        <v>11</v>
      </c>
      <c r="B49" s="8" t="s">
        <v>37</v>
      </c>
      <c r="C49" s="16">
        <v>200</v>
      </c>
      <c r="D49" s="21">
        <v>14.12</v>
      </c>
      <c r="E49" s="21">
        <v>9.56</v>
      </c>
      <c r="F49" s="21">
        <v>30.04</v>
      </c>
      <c r="G49" s="22">
        <v>247.48</v>
      </c>
      <c r="H49" s="29">
        <v>117</v>
      </c>
      <c r="I49" s="17"/>
      <c r="J49" s="18"/>
      <c r="K49" s="18"/>
      <c r="L49" s="18"/>
      <c r="M49" s="20"/>
      <c r="N49" s="17"/>
    </row>
    <row r="50" spans="1:14" ht="14.1" customHeight="1">
      <c r="A50" s="155"/>
      <c r="B50" s="8" t="s">
        <v>38</v>
      </c>
      <c r="C50" s="16">
        <v>100</v>
      </c>
      <c r="D50" s="21">
        <v>3.83</v>
      </c>
      <c r="E50" s="21">
        <v>6.72</v>
      </c>
      <c r="F50" s="21">
        <v>41.19</v>
      </c>
      <c r="G50" s="22">
        <v>276.61</v>
      </c>
      <c r="H50" s="29">
        <v>270</v>
      </c>
      <c r="I50" s="17"/>
      <c r="J50" s="18"/>
      <c r="K50" s="18"/>
      <c r="L50" s="18"/>
      <c r="M50" s="20"/>
      <c r="N50" s="17"/>
    </row>
    <row r="51" spans="1:14" ht="14.1" customHeight="1">
      <c r="A51" s="155"/>
      <c r="B51" s="8" t="s">
        <v>159</v>
      </c>
      <c r="C51" s="16">
        <v>200</v>
      </c>
      <c r="D51" s="21">
        <v>0.16</v>
      </c>
      <c r="E51" s="21">
        <v>0.04</v>
      </c>
      <c r="F51" s="21">
        <v>9.1</v>
      </c>
      <c r="G51" s="22">
        <v>36.94</v>
      </c>
      <c r="H51" s="30" t="s">
        <v>39</v>
      </c>
      <c r="I51" s="17"/>
      <c r="J51" s="18"/>
      <c r="K51" s="18"/>
      <c r="L51" s="18"/>
      <c r="M51" s="20"/>
      <c r="N51" s="17"/>
    </row>
    <row r="52" spans="1:14" s="4" customFormat="1" ht="14.1" customHeight="1">
      <c r="A52" s="156" t="s">
        <v>16</v>
      </c>
      <c r="B52" s="157"/>
      <c r="C52" s="9">
        <f>SUM(C49:C51)</f>
        <v>500</v>
      </c>
      <c r="D52" s="9">
        <f t="shared" ref="D52:G52" si="7">SUM(D49:D51)</f>
        <v>18.11</v>
      </c>
      <c r="E52" s="9">
        <f t="shared" si="7"/>
        <v>16.32</v>
      </c>
      <c r="F52" s="9">
        <f t="shared" si="7"/>
        <v>80.329999999999984</v>
      </c>
      <c r="G52" s="9">
        <f t="shared" si="7"/>
        <v>561.03</v>
      </c>
      <c r="H52" s="61"/>
    </row>
    <row r="53" spans="1:14" ht="14.1" customHeight="1">
      <c r="A53" s="181" t="s">
        <v>17</v>
      </c>
      <c r="B53" s="8" t="s">
        <v>150</v>
      </c>
      <c r="C53" s="16">
        <v>200</v>
      </c>
      <c r="D53" s="21">
        <v>2.58</v>
      </c>
      <c r="E53" s="21">
        <v>4.6399999999999997</v>
      </c>
      <c r="F53" s="21">
        <v>15.2</v>
      </c>
      <c r="G53" s="22">
        <v>113.28</v>
      </c>
      <c r="H53" s="30" t="s">
        <v>72</v>
      </c>
    </row>
    <row r="54" spans="1:14" ht="14.1" customHeight="1">
      <c r="A54" s="182"/>
      <c r="B54" s="8" t="s">
        <v>74</v>
      </c>
      <c r="C54" s="16">
        <v>90</v>
      </c>
      <c r="D54" s="21">
        <v>12.05</v>
      </c>
      <c r="E54" s="21">
        <v>15.92</v>
      </c>
      <c r="F54" s="21">
        <v>11.62</v>
      </c>
      <c r="G54" s="22">
        <v>203.5</v>
      </c>
      <c r="H54" s="30" t="s">
        <v>73</v>
      </c>
    </row>
    <row r="55" spans="1:14" ht="14.1" customHeight="1">
      <c r="A55" s="182"/>
      <c r="B55" s="8" t="s">
        <v>75</v>
      </c>
      <c r="C55" s="16">
        <v>20</v>
      </c>
      <c r="D55" s="21">
        <v>0.12</v>
      </c>
      <c r="E55" s="21">
        <v>0.75</v>
      </c>
      <c r="F55" s="21">
        <v>1.07</v>
      </c>
      <c r="G55" s="22">
        <v>11.5</v>
      </c>
      <c r="H55" s="29">
        <v>453</v>
      </c>
    </row>
    <row r="56" spans="1:14" ht="14.1" customHeight="1">
      <c r="A56" s="182"/>
      <c r="B56" s="8" t="s">
        <v>77</v>
      </c>
      <c r="C56" s="16">
        <v>150</v>
      </c>
      <c r="D56" s="21">
        <v>5.9</v>
      </c>
      <c r="E56" s="21">
        <v>3.71</v>
      </c>
      <c r="F56" s="21">
        <v>35.909999999999997</v>
      </c>
      <c r="G56" s="22">
        <v>236.49</v>
      </c>
      <c r="H56" s="30" t="s">
        <v>76</v>
      </c>
    </row>
    <row r="57" spans="1:14" ht="14.1" customHeight="1">
      <c r="A57" s="182"/>
      <c r="B57" s="8" t="s">
        <v>79</v>
      </c>
      <c r="C57" s="16">
        <v>200</v>
      </c>
      <c r="D57" s="21">
        <v>0</v>
      </c>
      <c r="E57" s="21">
        <v>0</v>
      </c>
      <c r="F57" s="21">
        <v>19</v>
      </c>
      <c r="G57" s="22">
        <v>75</v>
      </c>
      <c r="H57" s="30" t="s">
        <v>78</v>
      </c>
    </row>
    <row r="58" spans="1:14" ht="14.1" customHeight="1">
      <c r="A58" s="182"/>
      <c r="B58" s="8" t="s">
        <v>26</v>
      </c>
      <c r="C58" s="16">
        <v>30</v>
      </c>
      <c r="D58" s="21">
        <v>1.98</v>
      </c>
      <c r="E58" s="21">
        <v>0.27</v>
      </c>
      <c r="F58" s="21">
        <v>11.4</v>
      </c>
      <c r="G58" s="22">
        <v>59.7</v>
      </c>
      <c r="H58" s="29"/>
    </row>
    <row r="59" spans="1:14" ht="14.1" customHeight="1">
      <c r="A59" s="183"/>
      <c r="B59" s="8" t="s">
        <v>27</v>
      </c>
      <c r="C59" s="16">
        <v>30</v>
      </c>
      <c r="D59" s="21">
        <v>1.98</v>
      </c>
      <c r="E59" s="21">
        <v>0.36</v>
      </c>
      <c r="F59" s="21">
        <v>10.02</v>
      </c>
      <c r="G59" s="22">
        <v>52.2</v>
      </c>
      <c r="H59" s="29"/>
    </row>
    <row r="60" spans="1:14" s="4" customFormat="1" ht="14.1" customHeight="1">
      <c r="A60" s="156" t="s">
        <v>28</v>
      </c>
      <c r="B60" s="157"/>
      <c r="C60" s="9">
        <f>SUM(C53:C59)</f>
        <v>720</v>
      </c>
      <c r="D60" s="31">
        <f t="shared" ref="D60:G60" si="8">SUM(D53:D59)</f>
        <v>24.61</v>
      </c>
      <c r="E60" s="31">
        <f t="shared" si="8"/>
        <v>25.65</v>
      </c>
      <c r="F60" s="31">
        <f t="shared" si="8"/>
        <v>104.22</v>
      </c>
      <c r="G60" s="31">
        <f t="shared" si="8"/>
        <v>751.67000000000007</v>
      </c>
      <c r="H60" s="32"/>
    </row>
    <row r="61" spans="1:14" ht="14.1" customHeight="1">
      <c r="A61" s="155" t="s">
        <v>29</v>
      </c>
      <c r="B61" s="8" t="s">
        <v>65</v>
      </c>
      <c r="C61" s="16">
        <v>200</v>
      </c>
      <c r="D61" s="21">
        <v>4.5</v>
      </c>
      <c r="E61" s="21">
        <v>5</v>
      </c>
      <c r="F61" s="21">
        <v>15.6</v>
      </c>
      <c r="G61" s="22">
        <v>158</v>
      </c>
      <c r="H61" s="30"/>
    </row>
    <row r="62" spans="1:14" ht="14.1" customHeight="1">
      <c r="A62" s="155"/>
      <c r="B62" s="8" t="s">
        <v>67</v>
      </c>
      <c r="C62" s="16">
        <v>100</v>
      </c>
      <c r="D62" s="21">
        <v>5.76</v>
      </c>
      <c r="E62" s="21">
        <v>4.7300000000000004</v>
      </c>
      <c r="F62" s="21">
        <v>28.95</v>
      </c>
      <c r="G62" s="22">
        <v>175.13</v>
      </c>
      <c r="H62" s="30" t="s">
        <v>66</v>
      </c>
    </row>
    <row r="63" spans="1:14" s="4" customFormat="1" ht="14.1" customHeight="1">
      <c r="A63" s="156" t="s">
        <v>34</v>
      </c>
      <c r="B63" s="157"/>
      <c r="C63" s="9">
        <f>SUM(C61:C62)</f>
        <v>300</v>
      </c>
      <c r="D63" s="9">
        <f t="shared" ref="D63:G63" si="9">SUM(D61:D62)</f>
        <v>10.26</v>
      </c>
      <c r="E63" s="9">
        <f t="shared" si="9"/>
        <v>9.73</v>
      </c>
      <c r="F63" s="9">
        <f t="shared" si="9"/>
        <v>44.55</v>
      </c>
      <c r="G63" s="9">
        <f t="shared" si="9"/>
        <v>333.13</v>
      </c>
      <c r="H63" s="61"/>
    </row>
    <row r="64" spans="1:14" s="4" customFormat="1" ht="14.1" customHeight="1" thickBot="1">
      <c r="A64" s="150" t="s">
        <v>35</v>
      </c>
      <c r="B64" s="151"/>
      <c r="C64" s="10">
        <f>C63+C60+C52</f>
        <v>1520</v>
      </c>
      <c r="D64" s="34">
        <f t="shared" ref="D64:G64" si="10">D63+D60+D52</f>
        <v>52.98</v>
      </c>
      <c r="E64" s="34">
        <f t="shared" si="10"/>
        <v>51.699999999999996</v>
      </c>
      <c r="F64" s="34">
        <f t="shared" si="10"/>
        <v>229.09999999999997</v>
      </c>
      <c r="G64" s="34">
        <f t="shared" si="10"/>
        <v>1645.8300000000002</v>
      </c>
      <c r="H64" s="35"/>
    </row>
    <row r="65" spans="1:8" s="4" customFormat="1" ht="14.1" customHeight="1">
      <c r="A65" s="152" t="s">
        <v>58</v>
      </c>
      <c r="B65" s="153"/>
      <c r="C65" s="153"/>
      <c r="D65" s="153"/>
      <c r="E65" s="153"/>
      <c r="F65" s="153"/>
      <c r="G65" s="153"/>
      <c r="H65" s="154"/>
    </row>
    <row r="66" spans="1:8" ht="14.1" customHeight="1">
      <c r="A66" s="155" t="s">
        <v>11</v>
      </c>
      <c r="B66" s="96" t="s">
        <v>161</v>
      </c>
      <c r="C66" s="97">
        <v>60</v>
      </c>
      <c r="D66" s="65">
        <v>0.7</v>
      </c>
      <c r="E66" s="65">
        <v>0.06</v>
      </c>
      <c r="F66" s="65">
        <v>3.4</v>
      </c>
      <c r="G66" s="65">
        <v>17</v>
      </c>
      <c r="H66" s="100"/>
    </row>
    <row r="67" spans="1:8" ht="14.1" customHeight="1">
      <c r="A67" s="155"/>
      <c r="B67" s="96" t="s">
        <v>126</v>
      </c>
      <c r="C67" s="97">
        <v>60</v>
      </c>
      <c r="D67" s="97">
        <v>0.86</v>
      </c>
      <c r="E67" s="97">
        <v>0.5</v>
      </c>
      <c r="F67" s="97">
        <v>1.7</v>
      </c>
      <c r="G67" s="97">
        <v>45.59</v>
      </c>
      <c r="H67" s="100"/>
    </row>
    <row r="68" spans="1:8" ht="14.1" customHeight="1">
      <c r="A68" s="155"/>
      <c r="B68" s="96" t="s">
        <v>163</v>
      </c>
      <c r="C68" s="97">
        <v>90</v>
      </c>
      <c r="D68" s="65">
        <v>8</v>
      </c>
      <c r="E68" s="65">
        <v>8.5399999999999991</v>
      </c>
      <c r="F68" s="65">
        <v>8.52</v>
      </c>
      <c r="G68" s="97">
        <v>163.37</v>
      </c>
      <c r="H68" s="100" t="s">
        <v>164</v>
      </c>
    </row>
    <row r="69" spans="1:8" ht="14.1" customHeight="1">
      <c r="A69" s="155"/>
      <c r="B69" s="96" t="s">
        <v>24</v>
      </c>
      <c r="C69" s="97">
        <v>150</v>
      </c>
      <c r="D69" s="65">
        <v>7.64</v>
      </c>
      <c r="E69" s="65">
        <v>7.91</v>
      </c>
      <c r="F69" s="65">
        <v>38.85</v>
      </c>
      <c r="G69" s="97">
        <v>225.67</v>
      </c>
      <c r="H69" s="100">
        <v>237</v>
      </c>
    </row>
    <row r="70" spans="1:8" ht="14.1" customHeight="1">
      <c r="A70" s="155"/>
      <c r="B70" s="96" t="s">
        <v>106</v>
      </c>
      <c r="C70" s="97">
        <v>15</v>
      </c>
      <c r="D70" s="65">
        <v>0.26</v>
      </c>
      <c r="E70" s="65">
        <v>1.03</v>
      </c>
      <c r="F70" s="65">
        <v>0.84</v>
      </c>
      <c r="G70" s="97">
        <v>13.9</v>
      </c>
      <c r="H70" s="100">
        <v>354</v>
      </c>
    </row>
    <row r="71" spans="1:8" ht="14.1" customHeight="1">
      <c r="A71" s="155"/>
      <c r="B71" s="96" t="s">
        <v>26</v>
      </c>
      <c r="C71" s="97">
        <v>30</v>
      </c>
      <c r="D71" s="65">
        <v>1.98</v>
      </c>
      <c r="E71" s="65">
        <v>0.27</v>
      </c>
      <c r="F71" s="65">
        <v>11.4</v>
      </c>
      <c r="G71" s="97">
        <v>59.7</v>
      </c>
      <c r="H71" s="100"/>
    </row>
    <row r="72" spans="1:8" ht="14.1" customHeight="1">
      <c r="A72" s="155"/>
      <c r="B72" s="96" t="s">
        <v>60</v>
      </c>
      <c r="C72" s="97">
        <v>200</v>
      </c>
      <c r="D72" s="65">
        <v>0.24</v>
      </c>
      <c r="E72" s="65">
        <v>0</v>
      </c>
      <c r="F72" s="65">
        <v>7.14</v>
      </c>
      <c r="G72" s="97">
        <v>29.8</v>
      </c>
      <c r="H72" s="100">
        <v>144</v>
      </c>
    </row>
    <row r="73" spans="1:8" s="4" customFormat="1" ht="14.1" customHeight="1">
      <c r="A73" s="156" t="s">
        <v>16</v>
      </c>
      <c r="B73" s="157"/>
      <c r="C73" s="9">
        <f>SUM(C66:C72)-C67</f>
        <v>545</v>
      </c>
      <c r="D73" s="9">
        <f t="shared" ref="D73:G73" si="11">SUM(D66:D72)-D67</f>
        <v>18.82</v>
      </c>
      <c r="E73" s="9">
        <f t="shared" si="11"/>
        <v>17.809999999999999</v>
      </c>
      <c r="F73" s="9">
        <f t="shared" si="11"/>
        <v>70.150000000000006</v>
      </c>
      <c r="G73" s="9">
        <f t="shared" si="11"/>
        <v>509.43999999999994</v>
      </c>
      <c r="H73" s="61"/>
    </row>
    <row r="74" spans="1:8" ht="14.1" customHeight="1">
      <c r="A74" s="158" t="s">
        <v>17</v>
      </c>
      <c r="B74" s="8" t="s">
        <v>63</v>
      </c>
      <c r="C74" s="16">
        <v>200</v>
      </c>
      <c r="D74" s="21">
        <v>1.84</v>
      </c>
      <c r="E74" s="21">
        <v>4.4000000000000004</v>
      </c>
      <c r="F74" s="21">
        <v>22.1</v>
      </c>
      <c r="G74" s="22">
        <v>129.36000000000001</v>
      </c>
      <c r="H74" s="30" t="s">
        <v>62</v>
      </c>
    </row>
    <row r="75" spans="1:8" ht="14.1" customHeight="1">
      <c r="A75" s="159"/>
      <c r="B75" s="8" t="s">
        <v>64</v>
      </c>
      <c r="C75" s="16">
        <v>240</v>
      </c>
      <c r="D75" s="21">
        <v>18.059999999999999</v>
      </c>
      <c r="E75" s="21">
        <v>19.489999999999998</v>
      </c>
      <c r="F75" s="21">
        <v>52.79</v>
      </c>
      <c r="G75" s="22">
        <v>423.23</v>
      </c>
      <c r="H75" s="29">
        <v>407</v>
      </c>
    </row>
    <row r="76" spans="1:8" ht="14.1" customHeight="1">
      <c r="A76" s="159"/>
      <c r="B76" s="8" t="s">
        <v>31</v>
      </c>
      <c r="C76" s="16">
        <v>200</v>
      </c>
      <c r="D76" s="21">
        <v>0.24</v>
      </c>
      <c r="E76" s="21">
        <v>0.06</v>
      </c>
      <c r="F76" s="21">
        <v>10.16</v>
      </c>
      <c r="G76" s="22">
        <v>42.14</v>
      </c>
      <c r="H76" s="30" t="s">
        <v>30</v>
      </c>
    </row>
    <row r="77" spans="1:8" ht="14.1" customHeight="1">
      <c r="A77" s="159"/>
      <c r="B77" s="8" t="s">
        <v>26</v>
      </c>
      <c r="C77" s="16">
        <v>30</v>
      </c>
      <c r="D77" s="21">
        <v>1.98</v>
      </c>
      <c r="E77" s="21">
        <v>0.27</v>
      </c>
      <c r="F77" s="21">
        <v>11.4</v>
      </c>
      <c r="G77" s="22">
        <v>59.7</v>
      </c>
      <c r="H77" s="29"/>
    </row>
    <row r="78" spans="1:8" ht="14.1" customHeight="1">
      <c r="A78" s="160"/>
      <c r="B78" s="8" t="s">
        <v>27</v>
      </c>
      <c r="C78" s="16">
        <v>30</v>
      </c>
      <c r="D78" s="21">
        <v>1.98</v>
      </c>
      <c r="E78" s="21">
        <v>0.36</v>
      </c>
      <c r="F78" s="21">
        <v>10.02</v>
      </c>
      <c r="G78" s="22">
        <v>52.2</v>
      </c>
      <c r="H78" s="29"/>
    </row>
    <row r="79" spans="1:8" s="4" customFormat="1" ht="14.1" customHeight="1">
      <c r="A79" s="156" t="s">
        <v>28</v>
      </c>
      <c r="B79" s="157"/>
      <c r="C79" s="9">
        <f>SUM(C74:C78)</f>
        <v>700</v>
      </c>
      <c r="D79" s="31">
        <f t="shared" ref="D79:G79" si="12">SUM(D74:D78)</f>
        <v>24.099999999999998</v>
      </c>
      <c r="E79" s="31">
        <f t="shared" si="12"/>
        <v>24.58</v>
      </c>
      <c r="F79" s="31">
        <f t="shared" si="12"/>
        <v>106.47</v>
      </c>
      <c r="G79" s="31">
        <f t="shared" si="12"/>
        <v>706.63000000000011</v>
      </c>
      <c r="H79" s="32"/>
    </row>
    <row r="80" spans="1:8" ht="14.1" customHeight="1">
      <c r="A80" s="155" t="s">
        <v>29</v>
      </c>
      <c r="B80" s="8" t="s">
        <v>55</v>
      </c>
      <c r="C80" s="16">
        <v>200</v>
      </c>
      <c r="D80" s="21">
        <v>0.2</v>
      </c>
      <c r="E80" s="21">
        <v>0.2</v>
      </c>
      <c r="F80" s="21">
        <v>12.8</v>
      </c>
      <c r="G80" s="22">
        <v>100</v>
      </c>
      <c r="H80" s="30"/>
    </row>
    <row r="81" spans="1:14" ht="14.1" customHeight="1">
      <c r="A81" s="155"/>
      <c r="B81" s="8" t="s">
        <v>57</v>
      </c>
      <c r="C81" s="16">
        <v>100</v>
      </c>
      <c r="D81" s="21">
        <v>9.4700000000000006</v>
      </c>
      <c r="E81" s="21">
        <v>10.28</v>
      </c>
      <c r="F81" s="21">
        <v>35.159999999999997</v>
      </c>
      <c r="G81" s="22">
        <v>225.64</v>
      </c>
      <c r="H81" s="30" t="s">
        <v>56</v>
      </c>
    </row>
    <row r="82" spans="1:14" s="4" customFormat="1" ht="14.1" customHeight="1">
      <c r="A82" s="156" t="s">
        <v>34</v>
      </c>
      <c r="B82" s="157"/>
      <c r="C82" s="9">
        <f>SUM(C80:C81)</f>
        <v>300</v>
      </c>
      <c r="D82" s="9">
        <f t="shared" ref="D82:G82" si="13">SUM(D80:D81)</f>
        <v>9.67</v>
      </c>
      <c r="E82" s="9">
        <f t="shared" si="13"/>
        <v>10.479999999999999</v>
      </c>
      <c r="F82" s="9">
        <f t="shared" si="13"/>
        <v>47.959999999999994</v>
      </c>
      <c r="G82" s="9">
        <f t="shared" si="13"/>
        <v>325.64</v>
      </c>
      <c r="H82" s="61"/>
    </row>
    <row r="83" spans="1:14" s="4" customFormat="1" ht="14.1" customHeight="1" thickBot="1">
      <c r="A83" s="150" t="s">
        <v>35</v>
      </c>
      <c r="B83" s="151"/>
      <c r="C83" s="10">
        <f>C82+C79+C73</f>
        <v>1545</v>
      </c>
      <c r="D83" s="10">
        <f t="shared" ref="D83:G83" si="14">D82+D79+D73</f>
        <v>52.589999999999996</v>
      </c>
      <c r="E83" s="10">
        <f t="shared" si="14"/>
        <v>52.86999999999999</v>
      </c>
      <c r="F83" s="10">
        <f t="shared" si="14"/>
        <v>224.58</v>
      </c>
      <c r="G83" s="10">
        <f t="shared" si="14"/>
        <v>1541.71</v>
      </c>
      <c r="H83" s="62"/>
    </row>
    <row r="84" spans="1:14" s="4" customFormat="1" ht="14.1" customHeight="1">
      <c r="A84" s="152" t="s">
        <v>68</v>
      </c>
      <c r="B84" s="153"/>
      <c r="C84" s="153"/>
      <c r="D84" s="153"/>
      <c r="E84" s="153"/>
      <c r="F84" s="153"/>
      <c r="G84" s="153"/>
      <c r="H84" s="154"/>
    </row>
    <row r="85" spans="1:14" ht="14.1" customHeight="1">
      <c r="A85" s="155" t="s">
        <v>11</v>
      </c>
      <c r="B85" s="8" t="s">
        <v>69</v>
      </c>
      <c r="C85" s="16">
        <v>200</v>
      </c>
      <c r="D85" s="21">
        <v>17.7</v>
      </c>
      <c r="E85" s="21">
        <v>18.3</v>
      </c>
      <c r="F85" s="21">
        <v>50.68</v>
      </c>
      <c r="G85" s="22">
        <v>395.78</v>
      </c>
      <c r="H85" s="29">
        <v>296</v>
      </c>
    </row>
    <row r="86" spans="1:14" ht="14.1" customHeight="1">
      <c r="A86" s="155"/>
      <c r="B86" s="8" t="s">
        <v>123</v>
      </c>
      <c r="C86" s="16">
        <v>100</v>
      </c>
      <c r="D86" s="21">
        <v>0.4</v>
      </c>
      <c r="E86" s="21">
        <v>0.4</v>
      </c>
      <c r="F86" s="21">
        <v>9.8000000000000007</v>
      </c>
      <c r="G86" s="22">
        <v>47</v>
      </c>
      <c r="H86" s="29"/>
    </row>
    <row r="87" spans="1:14" ht="14.1" customHeight="1">
      <c r="A87" s="155"/>
      <c r="B87" s="8" t="s">
        <v>71</v>
      </c>
      <c r="C87" s="16">
        <v>200</v>
      </c>
      <c r="D87" s="21">
        <v>0.26</v>
      </c>
      <c r="E87" s="21">
        <v>0.02</v>
      </c>
      <c r="F87" s="21">
        <v>8.06</v>
      </c>
      <c r="G87" s="22">
        <v>33.22</v>
      </c>
      <c r="H87" s="30" t="s">
        <v>70</v>
      </c>
    </row>
    <row r="88" spans="1:14" s="4" customFormat="1" ht="14.1" customHeight="1">
      <c r="A88" s="156" t="s">
        <v>16</v>
      </c>
      <c r="B88" s="157"/>
      <c r="C88" s="9">
        <f>SUM(C85:C87)</f>
        <v>500</v>
      </c>
      <c r="D88" s="31">
        <f t="shared" ref="D88:G88" si="15">SUM(D85:D87)</f>
        <v>18.36</v>
      </c>
      <c r="E88" s="31">
        <f t="shared" si="15"/>
        <v>18.72</v>
      </c>
      <c r="F88" s="31">
        <f t="shared" si="15"/>
        <v>68.540000000000006</v>
      </c>
      <c r="G88" s="31">
        <f t="shared" si="15"/>
        <v>476</v>
      </c>
      <c r="H88" s="32"/>
    </row>
    <row r="89" spans="1:14" ht="14.1" customHeight="1">
      <c r="A89" s="158" t="s">
        <v>17</v>
      </c>
      <c r="B89" s="8" t="s">
        <v>125</v>
      </c>
      <c r="C89" s="16">
        <v>200</v>
      </c>
      <c r="D89" s="21">
        <v>3.24</v>
      </c>
      <c r="E89" s="21">
        <v>5.22</v>
      </c>
      <c r="F89" s="21">
        <v>8.4</v>
      </c>
      <c r="G89" s="22">
        <v>85.26</v>
      </c>
      <c r="H89" s="30" t="s">
        <v>175</v>
      </c>
      <c r="I89" s="17"/>
      <c r="J89" s="18"/>
      <c r="K89" s="18"/>
      <c r="L89" s="18"/>
      <c r="M89" s="20"/>
      <c r="N89" s="20"/>
    </row>
    <row r="90" spans="1:14" ht="14.1" customHeight="1">
      <c r="A90" s="159"/>
      <c r="B90" s="8" t="s">
        <v>53</v>
      </c>
      <c r="C90" s="16">
        <v>240</v>
      </c>
      <c r="D90" s="21">
        <v>17.649999999999999</v>
      </c>
      <c r="E90" s="21">
        <v>20.059999999999999</v>
      </c>
      <c r="F90" s="21">
        <v>70.62</v>
      </c>
      <c r="G90" s="22">
        <v>465.5</v>
      </c>
      <c r="H90" s="29">
        <v>265</v>
      </c>
      <c r="I90" s="17"/>
      <c r="J90" s="18"/>
      <c r="K90" s="18"/>
      <c r="L90" s="18"/>
      <c r="M90" s="20"/>
      <c r="N90" s="17"/>
    </row>
    <row r="91" spans="1:14" ht="14.1" customHeight="1">
      <c r="A91" s="159"/>
      <c r="B91" s="8" t="s">
        <v>54</v>
      </c>
      <c r="C91" s="16">
        <v>200</v>
      </c>
      <c r="D91" s="21">
        <v>0.32</v>
      </c>
      <c r="E91" s="21">
        <v>0.14000000000000001</v>
      </c>
      <c r="F91" s="21">
        <v>11.46</v>
      </c>
      <c r="G91" s="22">
        <v>48.32</v>
      </c>
      <c r="H91" s="29">
        <v>519</v>
      </c>
      <c r="I91" s="17"/>
      <c r="J91" s="18"/>
      <c r="K91" s="18"/>
      <c r="L91" s="18"/>
      <c r="M91" s="20"/>
      <c r="N91" s="17"/>
    </row>
    <row r="92" spans="1:14" ht="14.1" customHeight="1">
      <c r="A92" s="159"/>
      <c r="B92" s="8" t="s">
        <v>26</v>
      </c>
      <c r="C92" s="16">
        <v>30</v>
      </c>
      <c r="D92" s="21">
        <v>1.98</v>
      </c>
      <c r="E92" s="21">
        <v>0.27</v>
      </c>
      <c r="F92" s="21">
        <v>11.4</v>
      </c>
      <c r="G92" s="22">
        <v>59.7</v>
      </c>
      <c r="H92" s="29"/>
      <c r="I92" s="17"/>
      <c r="J92" s="18"/>
      <c r="K92" s="18"/>
      <c r="L92" s="18"/>
      <c r="M92" s="20"/>
      <c r="N92" s="17"/>
    </row>
    <row r="93" spans="1:14" ht="14.1" customHeight="1">
      <c r="A93" s="159"/>
      <c r="B93" s="8" t="s">
        <v>27</v>
      </c>
      <c r="C93" s="16">
        <v>30</v>
      </c>
      <c r="D93" s="21">
        <v>1.98</v>
      </c>
      <c r="E93" s="21">
        <v>0.36</v>
      </c>
      <c r="F93" s="21">
        <v>10.02</v>
      </c>
      <c r="G93" s="22">
        <v>52.2</v>
      </c>
      <c r="H93" s="29"/>
      <c r="I93" s="17"/>
      <c r="J93" s="18"/>
      <c r="K93" s="18"/>
      <c r="L93" s="18"/>
      <c r="M93" s="20"/>
      <c r="N93" s="17"/>
    </row>
    <row r="94" spans="1:14" s="4" customFormat="1" ht="14.1" customHeight="1">
      <c r="A94" s="156" t="s">
        <v>28</v>
      </c>
      <c r="B94" s="157"/>
      <c r="C94" s="9">
        <f>SUM(C89:C93)</f>
        <v>700</v>
      </c>
      <c r="D94" s="33">
        <f>SUM(D89:D93)</f>
        <v>25.17</v>
      </c>
      <c r="E94" s="31">
        <f>SUM(E89:E93)</f>
        <v>26.049999999999997</v>
      </c>
      <c r="F94" s="31">
        <f>SUM(F89:F93)</f>
        <v>111.90000000000002</v>
      </c>
      <c r="G94" s="31">
        <f>SUM(G89:G93)</f>
        <v>710.98000000000013</v>
      </c>
      <c r="H94" s="32"/>
    </row>
    <row r="95" spans="1:14" ht="14.1" customHeight="1">
      <c r="A95" s="155" t="s">
        <v>29</v>
      </c>
      <c r="B95" s="8" t="s">
        <v>80</v>
      </c>
      <c r="C95" s="16">
        <v>200</v>
      </c>
      <c r="D95" s="21">
        <v>0</v>
      </c>
      <c r="E95" s="21">
        <v>0</v>
      </c>
      <c r="F95" s="21">
        <v>6.98</v>
      </c>
      <c r="G95" s="22">
        <v>26.54</v>
      </c>
      <c r="H95" s="29">
        <v>503</v>
      </c>
    </row>
    <row r="96" spans="1:14" ht="14.1" customHeight="1">
      <c r="A96" s="155"/>
      <c r="B96" s="8" t="s">
        <v>82</v>
      </c>
      <c r="C96" s="16">
        <v>100</v>
      </c>
      <c r="D96" s="21">
        <v>9.6199999999999992</v>
      </c>
      <c r="E96" s="21">
        <v>10.4</v>
      </c>
      <c r="F96" s="21">
        <v>32.700000000000003</v>
      </c>
      <c r="G96" s="22">
        <v>251.6</v>
      </c>
      <c r="H96" s="30" t="s">
        <v>81</v>
      </c>
    </row>
    <row r="97" spans="1:8" s="4" customFormat="1" ht="14.1" customHeight="1">
      <c r="A97" s="156" t="s">
        <v>34</v>
      </c>
      <c r="B97" s="157"/>
      <c r="C97" s="9">
        <f>SUM(C95:C96)</f>
        <v>300</v>
      </c>
      <c r="D97" s="31">
        <f t="shared" ref="D97:G97" si="16">SUM(D95:D96)</f>
        <v>9.6199999999999992</v>
      </c>
      <c r="E97" s="31">
        <f t="shared" si="16"/>
        <v>10.4</v>
      </c>
      <c r="F97" s="31">
        <f t="shared" si="16"/>
        <v>39.680000000000007</v>
      </c>
      <c r="G97" s="31">
        <f t="shared" si="16"/>
        <v>278.14</v>
      </c>
      <c r="H97" s="32"/>
    </row>
    <row r="98" spans="1:8" s="4" customFormat="1" ht="14.1" customHeight="1" thickBot="1">
      <c r="A98" s="150" t="s">
        <v>35</v>
      </c>
      <c r="B98" s="151"/>
      <c r="C98" s="10">
        <f>C97+C94+C88</f>
        <v>1500</v>
      </c>
      <c r="D98" s="34">
        <f>D97+D94+D88</f>
        <v>53.15</v>
      </c>
      <c r="E98" s="34">
        <f>E97+E94+E88</f>
        <v>55.169999999999995</v>
      </c>
      <c r="F98" s="34">
        <f>F97+F94+F88</f>
        <v>220.12000000000006</v>
      </c>
      <c r="G98" s="34">
        <f>G97+G94+G88</f>
        <v>1465.1200000000001</v>
      </c>
      <c r="H98" s="35"/>
    </row>
    <row r="99" spans="1:8" s="4" customFormat="1" ht="14.1" customHeight="1">
      <c r="A99" s="152" t="s">
        <v>83</v>
      </c>
      <c r="B99" s="153"/>
      <c r="C99" s="153"/>
      <c r="D99" s="153"/>
      <c r="E99" s="153"/>
      <c r="F99" s="153"/>
      <c r="G99" s="153"/>
      <c r="H99" s="154"/>
    </row>
    <row r="100" spans="1:8" ht="14.1" customHeight="1">
      <c r="A100" s="155" t="s">
        <v>11</v>
      </c>
      <c r="B100" s="8" t="s">
        <v>84</v>
      </c>
      <c r="C100" s="16">
        <v>200</v>
      </c>
      <c r="D100" s="21">
        <v>5.64</v>
      </c>
      <c r="E100" s="21">
        <v>7.16</v>
      </c>
      <c r="F100" s="21">
        <v>33.42</v>
      </c>
      <c r="G100" s="22">
        <v>220.62</v>
      </c>
      <c r="H100" s="29">
        <v>268</v>
      </c>
    </row>
    <row r="101" spans="1:8" ht="14.1" customHeight="1">
      <c r="A101" s="155"/>
      <c r="B101" s="8" t="s">
        <v>86</v>
      </c>
      <c r="C101" s="16">
        <v>100</v>
      </c>
      <c r="D101" s="21">
        <v>11.9</v>
      </c>
      <c r="E101" s="21">
        <v>10.59</v>
      </c>
      <c r="F101" s="21">
        <v>31.07</v>
      </c>
      <c r="G101" s="22">
        <v>235.13</v>
      </c>
      <c r="H101" s="30" t="s">
        <v>85</v>
      </c>
    </row>
    <row r="102" spans="1:8" ht="14.1" customHeight="1">
      <c r="A102" s="155"/>
      <c r="B102" s="8" t="s">
        <v>52</v>
      </c>
      <c r="C102" s="16">
        <v>200</v>
      </c>
      <c r="D102" s="21">
        <v>0.2</v>
      </c>
      <c r="E102" s="21">
        <v>0</v>
      </c>
      <c r="F102" s="21">
        <v>7.02</v>
      </c>
      <c r="G102" s="22">
        <v>28.46</v>
      </c>
      <c r="H102" s="29">
        <v>493</v>
      </c>
    </row>
    <row r="103" spans="1:8" s="4" customFormat="1" ht="14.1" customHeight="1">
      <c r="A103" s="156" t="s">
        <v>16</v>
      </c>
      <c r="B103" s="157"/>
      <c r="C103" s="9">
        <f>SUM(C100:C102)</f>
        <v>500</v>
      </c>
      <c r="D103" s="9">
        <f t="shared" ref="D103:G103" si="17">SUM(D100:D102)</f>
        <v>17.739999999999998</v>
      </c>
      <c r="E103" s="9">
        <f t="shared" si="17"/>
        <v>17.75</v>
      </c>
      <c r="F103" s="9">
        <f t="shared" si="17"/>
        <v>71.510000000000005</v>
      </c>
      <c r="G103" s="9">
        <f t="shared" si="17"/>
        <v>484.21</v>
      </c>
      <c r="H103" s="61"/>
    </row>
    <row r="104" spans="1:8" ht="14.1" customHeight="1">
      <c r="A104" s="158" t="s">
        <v>17</v>
      </c>
      <c r="B104" s="43" t="s">
        <v>88</v>
      </c>
      <c r="C104" s="44">
        <v>200</v>
      </c>
      <c r="D104" s="45">
        <v>2.2200000000000002</v>
      </c>
      <c r="E104" s="45">
        <v>3.5</v>
      </c>
      <c r="F104" s="45">
        <v>8.9</v>
      </c>
      <c r="G104" s="44">
        <v>76.2</v>
      </c>
      <c r="H104" s="46" t="s">
        <v>87</v>
      </c>
    </row>
    <row r="105" spans="1:8" ht="14.1" customHeight="1">
      <c r="A105" s="159"/>
      <c r="B105" s="43" t="s">
        <v>127</v>
      </c>
      <c r="C105" s="44">
        <v>90</v>
      </c>
      <c r="D105" s="45">
        <v>13.03</v>
      </c>
      <c r="E105" s="45">
        <v>12.65</v>
      </c>
      <c r="F105" s="45">
        <v>24.1</v>
      </c>
      <c r="G105" s="44">
        <v>245.6</v>
      </c>
      <c r="H105" s="46">
        <v>405</v>
      </c>
    </row>
    <row r="106" spans="1:8" ht="14.1" customHeight="1">
      <c r="A106" s="159"/>
      <c r="B106" s="43" t="s">
        <v>89</v>
      </c>
      <c r="C106" s="44">
        <v>150</v>
      </c>
      <c r="D106" s="45">
        <v>5.65</v>
      </c>
      <c r="E106" s="45">
        <v>8.5</v>
      </c>
      <c r="F106" s="45">
        <v>38.6</v>
      </c>
      <c r="G106" s="44">
        <v>235.6</v>
      </c>
      <c r="H106" s="46">
        <v>291</v>
      </c>
    </row>
    <row r="107" spans="1:8" ht="14.1" customHeight="1">
      <c r="A107" s="159"/>
      <c r="B107" s="43" t="s">
        <v>31</v>
      </c>
      <c r="C107" s="44">
        <v>200</v>
      </c>
      <c r="D107" s="45">
        <v>0.24</v>
      </c>
      <c r="E107" s="45">
        <v>0.06</v>
      </c>
      <c r="F107" s="45">
        <v>10.16</v>
      </c>
      <c r="G107" s="44">
        <v>42.14</v>
      </c>
      <c r="H107" s="46" t="s">
        <v>30</v>
      </c>
    </row>
    <row r="108" spans="1:8" ht="14.1" customHeight="1">
      <c r="A108" s="159"/>
      <c r="B108" s="43" t="s">
        <v>26</v>
      </c>
      <c r="C108" s="44">
        <v>30</v>
      </c>
      <c r="D108" s="45">
        <v>1.98</v>
      </c>
      <c r="E108" s="45">
        <v>0.27</v>
      </c>
      <c r="F108" s="45">
        <v>11.4</v>
      </c>
      <c r="G108" s="44">
        <v>59.7</v>
      </c>
      <c r="H108" s="46"/>
    </row>
    <row r="109" spans="1:8" ht="14.1" customHeight="1">
      <c r="A109" s="160"/>
      <c r="B109" s="43" t="s">
        <v>27</v>
      </c>
      <c r="C109" s="44">
        <v>30</v>
      </c>
      <c r="D109" s="45">
        <v>1.98</v>
      </c>
      <c r="E109" s="45">
        <v>0.36</v>
      </c>
      <c r="F109" s="45">
        <v>10.02</v>
      </c>
      <c r="G109" s="44">
        <v>52.2</v>
      </c>
      <c r="H109" s="46"/>
    </row>
    <row r="110" spans="1:8" s="4" customFormat="1" ht="14.1" customHeight="1">
      <c r="A110" s="156" t="s">
        <v>28</v>
      </c>
      <c r="B110" s="157"/>
      <c r="C110" s="9">
        <f>SUM(C104:C109)</f>
        <v>700</v>
      </c>
      <c r="D110" s="9">
        <f t="shared" ref="D110:G110" si="18">SUM(D104:D109)</f>
        <v>25.099999999999998</v>
      </c>
      <c r="E110" s="9">
        <f t="shared" si="18"/>
        <v>25.339999999999996</v>
      </c>
      <c r="F110" s="9">
        <f t="shared" si="18"/>
        <v>103.17999999999999</v>
      </c>
      <c r="G110" s="9">
        <f t="shared" si="18"/>
        <v>711.44</v>
      </c>
      <c r="H110" s="61"/>
    </row>
    <row r="111" spans="1:8" ht="14.1" customHeight="1">
      <c r="A111" s="155" t="s">
        <v>29</v>
      </c>
      <c r="B111" s="8" t="s">
        <v>90</v>
      </c>
      <c r="C111" s="16">
        <v>100</v>
      </c>
      <c r="D111" s="21">
        <v>10.220000000000001</v>
      </c>
      <c r="E111" s="21">
        <v>9.67</v>
      </c>
      <c r="F111" s="21">
        <v>24.27</v>
      </c>
      <c r="G111" s="22">
        <v>250.3</v>
      </c>
      <c r="H111" s="29" t="s">
        <v>176</v>
      </c>
    </row>
    <row r="112" spans="1:8" ht="14.1" customHeight="1">
      <c r="A112" s="155"/>
      <c r="B112" s="8" t="s">
        <v>46</v>
      </c>
      <c r="C112" s="16">
        <v>200</v>
      </c>
      <c r="D112" s="21">
        <v>0</v>
      </c>
      <c r="E112" s="21">
        <v>0</v>
      </c>
      <c r="F112" s="21">
        <v>15</v>
      </c>
      <c r="G112" s="22">
        <v>95</v>
      </c>
      <c r="H112" s="29">
        <v>614</v>
      </c>
    </row>
    <row r="113" spans="1:9" s="4" customFormat="1" ht="14.1" customHeight="1">
      <c r="A113" s="156" t="s">
        <v>34</v>
      </c>
      <c r="B113" s="157"/>
      <c r="C113" s="9">
        <f>SUM(C111:C112)</f>
        <v>300</v>
      </c>
      <c r="D113" s="31">
        <f t="shared" ref="D113:G113" si="19">SUM(D111:D112)</f>
        <v>10.220000000000001</v>
      </c>
      <c r="E113" s="31">
        <f t="shared" si="19"/>
        <v>9.67</v>
      </c>
      <c r="F113" s="31">
        <f t="shared" si="19"/>
        <v>39.269999999999996</v>
      </c>
      <c r="G113" s="31">
        <f t="shared" si="19"/>
        <v>345.3</v>
      </c>
      <c r="H113" s="32"/>
    </row>
    <row r="114" spans="1:9" s="4" customFormat="1" ht="14.1" customHeight="1" thickBot="1">
      <c r="A114" s="150" t="s">
        <v>35</v>
      </c>
      <c r="B114" s="151"/>
      <c r="C114" s="10">
        <v>1560</v>
      </c>
      <c r="D114" s="36">
        <v>46.199999999999996</v>
      </c>
      <c r="E114" s="36">
        <v>29.099999999999994</v>
      </c>
      <c r="F114" s="36">
        <v>233.57000000000005</v>
      </c>
      <c r="G114" s="34">
        <v>1384.64</v>
      </c>
      <c r="H114" s="35"/>
    </row>
    <row r="115" spans="1:9" s="4" customFormat="1" ht="14.1" customHeight="1">
      <c r="A115" s="152" t="s">
        <v>91</v>
      </c>
      <c r="B115" s="153"/>
      <c r="C115" s="153"/>
      <c r="D115" s="153"/>
      <c r="E115" s="153"/>
      <c r="F115" s="153"/>
      <c r="G115" s="153"/>
      <c r="H115" s="154"/>
    </row>
    <row r="116" spans="1:9" ht="14.1" customHeight="1">
      <c r="A116" s="172" t="s">
        <v>11</v>
      </c>
      <c r="B116" s="96" t="s">
        <v>92</v>
      </c>
      <c r="C116" s="97">
        <v>160</v>
      </c>
      <c r="D116" s="65">
        <v>10.4</v>
      </c>
      <c r="E116" s="65">
        <v>11.3</v>
      </c>
      <c r="F116" s="65">
        <v>14.46</v>
      </c>
      <c r="G116" s="98">
        <v>230.32</v>
      </c>
      <c r="H116" s="123">
        <v>302</v>
      </c>
      <c r="I116" s="84"/>
    </row>
    <row r="117" spans="1:9" ht="14.1" customHeight="1">
      <c r="A117" s="172"/>
      <c r="B117" s="95" t="s">
        <v>59</v>
      </c>
      <c r="C117" s="48">
        <v>40</v>
      </c>
      <c r="D117" s="21">
        <v>3</v>
      </c>
      <c r="E117" s="21">
        <v>1</v>
      </c>
      <c r="F117" s="21">
        <v>20.8</v>
      </c>
      <c r="G117" s="22">
        <v>108</v>
      </c>
      <c r="H117" s="29"/>
      <c r="I117" s="84"/>
    </row>
    <row r="118" spans="1:9" ht="14.1" customHeight="1">
      <c r="A118" s="172"/>
      <c r="B118" s="96" t="s">
        <v>160</v>
      </c>
      <c r="C118" s="97">
        <v>100</v>
      </c>
      <c r="D118" s="65">
        <v>4.74</v>
      </c>
      <c r="E118" s="65">
        <v>5.86</v>
      </c>
      <c r="F118" s="65">
        <v>39.71</v>
      </c>
      <c r="G118" s="98">
        <v>207.85</v>
      </c>
      <c r="H118" s="123">
        <v>564</v>
      </c>
      <c r="I118" s="84"/>
    </row>
    <row r="119" spans="1:9" ht="14.1" customHeight="1">
      <c r="A119" s="172"/>
      <c r="B119" s="95" t="s">
        <v>15</v>
      </c>
      <c r="C119" s="48">
        <v>200</v>
      </c>
      <c r="D119" s="21">
        <v>0.22</v>
      </c>
      <c r="E119" s="21">
        <v>0.06</v>
      </c>
      <c r="F119" s="21">
        <v>7.2</v>
      </c>
      <c r="G119" s="22">
        <v>29.08</v>
      </c>
      <c r="H119" s="29">
        <v>143</v>
      </c>
      <c r="I119" s="84"/>
    </row>
    <row r="120" spans="1:9" s="4" customFormat="1" ht="14.1" customHeight="1">
      <c r="A120" s="173" t="s">
        <v>16</v>
      </c>
      <c r="B120" s="174"/>
      <c r="C120" s="31">
        <f>SUM(C116:C119)</f>
        <v>500</v>
      </c>
      <c r="D120" s="31">
        <f t="shared" ref="D120:G120" si="20">SUM(D116:D119)</f>
        <v>18.36</v>
      </c>
      <c r="E120" s="31">
        <f t="shared" si="20"/>
        <v>18.22</v>
      </c>
      <c r="F120" s="31">
        <f t="shared" si="20"/>
        <v>82.17</v>
      </c>
      <c r="G120" s="31">
        <f t="shared" si="20"/>
        <v>575.25</v>
      </c>
      <c r="H120" s="32"/>
      <c r="I120" s="94"/>
    </row>
    <row r="121" spans="1:9" ht="14.1" customHeight="1">
      <c r="A121" s="158" t="s">
        <v>17</v>
      </c>
      <c r="B121" s="8" t="s">
        <v>154</v>
      </c>
      <c r="C121" s="16">
        <v>200</v>
      </c>
      <c r="D121" s="21">
        <v>1.88</v>
      </c>
      <c r="E121" s="21">
        <v>4.26</v>
      </c>
      <c r="F121" s="21">
        <v>6.44</v>
      </c>
      <c r="G121" s="22">
        <v>99.54</v>
      </c>
      <c r="H121" s="30" t="s">
        <v>93</v>
      </c>
    </row>
    <row r="122" spans="1:9" ht="14.1" customHeight="1">
      <c r="A122" s="159"/>
      <c r="B122" s="8" t="s">
        <v>94</v>
      </c>
      <c r="C122" s="16">
        <v>90</v>
      </c>
      <c r="D122" s="21">
        <v>10.74</v>
      </c>
      <c r="E122" s="21">
        <v>11.3</v>
      </c>
      <c r="F122" s="21">
        <v>22.31</v>
      </c>
      <c r="G122" s="22">
        <v>231.21</v>
      </c>
      <c r="H122" s="29">
        <v>410</v>
      </c>
    </row>
    <row r="123" spans="1:9" ht="14.1" customHeight="1">
      <c r="A123" s="159"/>
      <c r="B123" s="8" t="s">
        <v>23</v>
      </c>
      <c r="C123" s="16">
        <v>20</v>
      </c>
      <c r="D123" s="21">
        <v>0.69</v>
      </c>
      <c r="E123" s="21">
        <v>0.77</v>
      </c>
      <c r="F123" s="21">
        <v>1.64</v>
      </c>
      <c r="G123" s="22">
        <v>16.48</v>
      </c>
      <c r="H123" s="30" t="s">
        <v>22</v>
      </c>
    </row>
    <row r="124" spans="1:9" ht="14.1" customHeight="1">
      <c r="A124" s="159"/>
      <c r="B124" s="8" t="s">
        <v>24</v>
      </c>
      <c r="C124" s="16">
        <v>150</v>
      </c>
      <c r="D124" s="21">
        <v>7.64</v>
      </c>
      <c r="E124" s="21">
        <v>7.91</v>
      </c>
      <c r="F124" s="21">
        <v>38.85</v>
      </c>
      <c r="G124" s="22">
        <v>225.67</v>
      </c>
      <c r="H124" s="29">
        <v>237</v>
      </c>
    </row>
    <row r="125" spans="1:9" ht="14.1" customHeight="1">
      <c r="A125" s="159"/>
      <c r="B125" s="8" t="s">
        <v>54</v>
      </c>
      <c r="C125" s="16">
        <v>200</v>
      </c>
      <c r="D125" s="21">
        <v>0.32</v>
      </c>
      <c r="E125" s="21">
        <v>0.14000000000000001</v>
      </c>
      <c r="F125" s="21">
        <v>11.46</v>
      </c>
      <c r="G125" s="22">
        <v>48.32</v>
      </c>
      <c r="H125" s="29">
        <v>519</v>
      </c>
    </row>
    <row r="126" spans="1:9" ht="14.1" customHeight="1">
      <c r="A126" s="159"/>
      <c r="B126" s="8" t="s">
        <v>26</v>
      </c>
      <c r="C126" s="16">
        <v>30</v>
      </c>
      <c r="D126" s="21">
        <v>1.98</v>
      </c>
      <c r="E126" s="21">
        <v>0.27</v>
      </c>
      <c r="F126" s="21">
        <v>11.4</v>
      </c>
      <c r="G126" s="22">
        <v>59.7</v>
      </c>
      <c r="H126" s="29"/>
    </row>
    <row r="127" spans="1:9" ht="14.1" customHeight="1">
      <c r="A127" s="160"/>
      <c r="B127" s="8" t="s">
        <v>27</v>
      </c>
      <c r="C127" s="16">
        <v>30</v>
      </c>
      <c r="D127" s="21">
        <v>1.98</v>
      </c>
      <c r="E127" s="21">
        <v>0.36</v>
      </c>
      <c r="F127" s="21">
        <v>10.02</v>
      </c>
      <c r="G127" s="22">
        <v>52.2</v>
      </c>
      <c r="H127" s="29"/>
    </row>
    <row r="128" spans="1:9" s="4" customFormat="1" ht="14.1" customHeight="1">
      <c r="A128" s="156" t="s">
        <v>28</v>
      </c>
      <c r="B128" s="157"/>
      <c r="C128" s="9">
        <f>SUM(C121:C127)</f>
        <v>720</v>
      </c>
      <c r="D128" s="9">
        <f t="shared" ref="D128:G128" si="21">SUM(D121:D127)</f>
        <v>25.23</v>
      </c>
      <c r="E128" s="9">
        <f t="shared" si="21"/>
        <v>25.01</v>
      </c>
      <c r="F128" s="9">
        <f t="shared" si="21"/>
        <v>102.12000000000002</v>
      </c>
      <c r="G128" s="9">
        <f t="shared" si="21"/>
        <v>733.12000000000012</v>
      </c>
      <c r="H128" s="61"/>
    </row>
    <row r="129" spans="1:8" ht="14.1" customHeight="1">
      <c r="A129" s="155" t="s">
        <v>29</v>
      </c>
      <c r="B129" s="8" t="s">
        <v>65</v>
      </c>
      <c r="C129" s="16">
        <v>200</v>
      </c>
      <c r="D129" s="21">
        <v>4.5</v>
      </c>
      <c r="E129" s="21">
        <v>5</v>
      </c>
      <c r="F129" s="21">
        <v>15.6</v>
      </c>
      <c r="G129" s="22">
        <v>158</v>
      </c>
      <c r="H129" s="30"/>
    </row>
    <row r="130" spans="1:8" ht="14.1" customHeight="1">
      <c r="A130" s="155"/>
      <c r="B130" s="8" t="s">
        <v>96</v>
      </c>
      <c r="C130" s="16">
        <v>100</v>
      </c>
      <c r="D130" s="21">
        <v>5.68</v>
      </c>
      <c r="E130" s="21">
        <v>5.29</v>
      </c>
      <c r="F130" s="21">
        <v>31.8</v>
      </c>
      <c r="G130" s="22">
        <v>190.46</v>
      </c>
      <c r="H130" s="30" t="s">
        <v>95</v>
      </c>
    </row>
    <row r="131" spans="1:8" s="4" customFormat="1" ht="14.1" customHeight="1">
      <c r="A131" s="156" t="s">
        <v>34</v>
      </c>
      <c r="B131" s="157"/>
      <c r="C131" s="9">
        <f>SUM(C129:C130)</f>
        <v>300</v>
      </c>
      <c r="D131" s="31">
        <f t="shared" ref="D131:G131" si="22">SUM(D129:D130)</f>
        <v>10.18</v>
      </c>
      <c r="E131" s="31">
        <f t="shared" si="22"/>
        <v>10.29</v>
      </c>
      <c r="F131" s="31">
        <f t="shared" si="22"/>
        <v>47.4</v>
      </c>
      <c r="G131" s="31">
        <f t="shared" si="22"/>
        <v>348.46000000000004</v>
      </c>
      <c r="H131" s="32"/>
    </row>
    <row r="132" spans="1:8" s="4" customFormat="1" ht="14.1" customHeight="1" thickBot="1">
      <c r="A132" s="150" t="s">
        <v>35</v>
      </c>
      <c r="B132" s="151"/>
      <c r="C132" s="10">
        <f>C131+C128+C120</f>
        <v>1520</v>
      </c>
      <c r="D132" s="34">
        <f t="shared" ref="D132:G132" si="23">D131+D128+D120</f>
        <v>53.769999999999996</v>
      </c>
      <c r="E132" s="34">
        <f t="shared" si="23"/>
        <v>53.519999999999996</v>
      </c>
      <c r="F132" s="34">
        <f t="shared" si="23"/>
        <v>231.69</v>
      </c>
      <c r="G132" s="34">
        <f t="shared" si="23"/>
        <v>1656.8300000000002</v>
      </c>
      <c r="H132" s="35"/>
    </row>
    <row r="133" spans="1:8" s="4" customFormat="1" ht="14.1" customHeight="1">
      <c r="A133" s="152" t="s">
        <v>97</v>
      </c>
      <c r="B133" s="153"/>
      <c r="C133" s="153"/>
      <c r="D133" s="153"/>
      <c r="E133" s="153"/>
      <c r="F133" s="153"/>
      <c r="G133" s="153"/>
      <c r="H133" s="154"/>
    </row>
    <row r="134" spans="1:8" ht="14.1" customHeight="1">
      <c r="A134" s="155" t="s">
        <v>11</v>
      </c>
      <c r="B134" s="8" t="s">
        <v>98</v>
      </c>
      <c r="C134" s="16">
        <v>200</v>
      </c>
      <c r="D134" s="21">
        <v>8.92</v>
      </c>
      <c r="E134" s="21">
        <v>6.98</v>
      </c>
      <c r="F134" s="21">
        <v>16.940000000000001</v>
      </c>
      <c r="G134" s="22">
        <v>292.26</v>
      </c>
      <c r="H134" s="29">
        <v>267</v>
      </c>
    </row>
    <row r="135" spans="1:8" ht="14.1" customHeight="1">
      <c r="A135" s="155"/>
      <c r="B135" s="8" t="s">
        <v>155</v>
      </c>
      <c r="C135" s="16">
        <v>100</v>
      </c>
      <c r="D135" s="21">
        <v>7.28</v>
      </c>
      <c r="E135" s="21">
        <v>9.89</v>
      </c>
      <c r="F135" s="21">
        <v>57.68</v>
      </c>
      <c r="G135" s="22">
        <v>219.39</v>
      </c>
      <c r="H135" s="29">
        <v>565</v>
      </c>
    </row>
    <row r="136" spans="1:8" ht="14.1" customHeight="1">
      <c r="A136" s="155"/>
      <c r="B136" s="8" t="s">
        <v>60</v>
      </c>
      <c r="C136" s="16">
        <v>200</v>
      </c>
      <c r="D136" s="21">
        <v>0.24</v>
      </c>
      <c r="E136" s="21">
        <v>0</v>
      </c>
      <c r="F136" s="21">
        <v>7.14</v>
      </c>
      <c r="G136" s="22">
        <v>29.8</v>
      </c>
      <c r="H136" s="29">
        <v>144</v>
      </c>
    </row>
    <row r="137" spans="1:8" s="4" customFormat="1" ht="14.1" customHeight="1">
      <c r="A137" s="156" t="s">
        <v>16</v>
      </c>
      <c r="B137" s="157"/>
      <c r="C137" s="9">
        <f>SUM(C134:C136)</f>
        <v>500</v>
      </c>
      <c r="D137" s="9">
        <f t="shared" ref="D137:G137" si="24">SUM(D134:D136)</f>
        <v>16.439999999999998</v>
      </c>
      <c r="E137" s="9">
        <f t="shared" si="24"/>
        <v>16.87</v>
      </c>
      <c r="F137" s="9">
        <f t="shared" si="24"/>
        <v>81.760000000000005</v>
      </c>
      <c r="G137" s="9">
        <f t="shared" si="24"/>
        <v>541.44999999999993</v>
      </c>
      <c r="H137" s="61"/>
    </row>
    <row r="138" spans="1:8" ht="14.1" customHeight="1">
      <c r="A138" s="158" t="s">
        <v>17</v>
      </c>
      <c r="B138" s="8" t="s">
        <v>100</v>
      </c>
      <c r="C138" s="16">
        <v>200</v>
      </c>
      <c r="D138" s="21">
        <v>2.2400000000000002</v>
      </c>
      <c r="E138" s="21">
        <v>4.22</v>
      </c>
      <c r="F138" s="21">
        <v>7.4</v>
      </c>
      <c r="G138" s="22">
        <v>77.260000000000005</v>
      </c>
      <c r="H138" s="30" t="s">
        <v>99</v>
      </c>
    </row>
    <row r="139" spans="1:8" ht="14.1" customHeight="1">
      <c r="A139" s="159"/>
      <c r="B139" s="8" t="s">
        <v>101</v>
      </c>
      <c r="C139" s="16">
        <v>240</v>
      </c>
      <c r="D139" s="21">
        <v>16.88</v>
      </c>
      <c r="E139" s="21">
        <v>20.94</v>
      </c>
      <c r="F139" s="21">
        <v>47.97</v>
      </c>
      <c r="G139" s="22">
        <v>440.2</v>
      </c>
      <c r="H139" s="29">
        <v>407</v>
      </c>
    </row>
    <row r="140" spans="1:8" ht="14.1" customHeight="1">
      <c r="A140" s="159"/>
      <c r="B140" s="8" t="s">
        <v>45</v>
      </c>
      <c r="C140" s="16">
        <v>200</v>
      </c>
      <c r="D140" s="21">
        <v>1.92</v>
      </c>
      <c r="E140" s="21">
        <v>0.12</v>
      </c>
      <c r="F140" s="21">
        <v>25.86</v>
      </c>
      <c r="G140" s="22">
        <v>112.36</v>
      </c>
      <c r="H140" s="30" t="s">
        <v>44</v>
      </c>
    </row>
    <row r="141" spans="1:8" ht="14.1" customHeight="1">
      <c r="A141" s="159"/>
      <c r="B141" s="8" t="s">
        <v>26</v>
      </c>
      <c r="C141" s="16">
        <v>30</v>
      </c>
      <c r="D141" s="21">
        <v>1.98</v>
      </c>
      <c r="E141" s="21">
        <v>0.27</v>
      </c>
      <c r="F141" s="21">
        <v>11.4</v>
      </c>
      <c r="G141" s="22">
        <v>59.7</v>
      </c>
      <c r="H141" s="29"/>
    </row>
    <row r="142" spans="1:8" ht="14.1" customHeight="1">
      <c r="A142" s="160"/>
      <c r="B142" s="8" t="s">
        <v>27</v>
      </c>
      <c r="C142" s="16">
        <v>30</v>
      </c>
      <c r="D142" s="21">
        <v>1.98</v>
      </c>
      <c r="E142" s="21">
        <v>0.36</v>
      </c>
      <c r="F142" s="21">
        <v>10.02</v>
      </c>
      <c r="G142" s="22">
        <v>52.2</v>
      </c>
      <c r="H142" s="29"/>
    </row>
    <row r="143" spans="1:8" s="4" customFormat="1" ht="14.1" customHeight="1">
      <c r="A143" s="156" t="s">
        <v>28</v>
      </c>
      <c r="B143" s="157"/>
      <c r="C143" s="9">
        <f>SUM(C138:C142)</f>
        <v>700</v>
      </c>
      <c r="D143" s="31">
        <f t="shared" ref="D143:G143" si="25">SUM(D138:D142)</f>
        <v>25</v>
      </c>
      <c r="E143" s="31">
        <f t="shared" si="25"/>
        <v>25.91</v>
      </c>
      <c r="F143" s="31">
        <f t="shared" si="25"/>
        <v>102.64999999999999</v>
      </c>
      <c r="G143" s="31">
        <f t="shared" si="25"/>
        <v>741.72000000000014</v>
      </c>
      <c r="H143" s="32"/>
    </row>
    <row r="144" spans="1:8" ht="14.1" customHeight="1">
      <c r="A144" s="155" t="s">
        <v>29</v>
      </c>
      <c r="B144" s="8" t="s">
        <v>55</v>
      </c>
      <c r="C144" s="16">
        <v>200</v>
      </c>
      <c r="D144" s="21">
        <v>0.2</v>
      </c>
      <c r="E144" s="21">
        <v>0.2</v>
      </c>
      <c r="F144" s="21">
        <v>12.8</v>
      </c>
      <c r="G144" s="22">
        <v>100</v>
      </c>
      <c r="H144" s="30"/>
    </row>
    <row r="145" spans="1:8" ht="14.1" customHeight="1">
      <c r="A145" s="155"/>
      <c r="B145" s="8" t="s">
        <v>102</v>
      </c>
      <c r="C145" s="16">
        <v>100</v>
      </c>
      <c r="D145" s="21">
        <v>9.91</v>
      </c>
      <c r="E145" s="21">
        <v>10.6</v>
      </c>
      <c r="F145" s="21">
        <v>35.770000000000003</v>
      </c>
      <c r="G145" s="22">
        <v>201.65</v>
      </c>
      <c r="H145" s="29">
        <v>542</v>
      </c>
    </row>
    <row r="146" spans="1:8" s="4" customFormat="1" ht="14.1" customHeight="1">
      <c r="A146" s="156" t="s">
        <v>34</v>
      </c>
      <c r="B146" s="157"/>
      <c r="C146" s="9">
        <f>SUM(C144:C145)</f>
        <v>300</v>
      </c>
      <c r="D146" s="31">
        <f t="shared" ref="D146:G146" si="26">SUM(D144:D145)</f>
        <v>10.11</v>
      </c>
      <c r="E146" s="31">
        <f t="shared" si="26"/>
        <v>10.799999999999999</v>
      </c>
      <c r="F146" s="31">
        <f t="shared" si="26"/>
        <v>48.570000000000007</v>
      </c>
      <c r="G146" s="31">
        <f t="shared" si="26"/>
        <v>301.64999999999998</v>
      </c>
      <c r="H146" s="32"/>
    </row>
    <row r="147" spans="1:8" s="4" customFormat="1" ht="14.1" customHeight="1" thickBot="1">
      <c r="A147" s="150" t="s">
        <v>35</v>
      </c>
      <c r="B147" s="151"/>
      <c r="C147" s="10">
        <f>C146+C143+C137</f>
        <v>1500</v>
      </c>
      <c r="D147" s="34">
        <f t="shared" ref="D147:G147" si="27">D146+D143+D137</f>
        <v>51.55</v>
      </c>
      <c r="E147" s="34">
        <f t="shared" si="27"/>
        <v>53.58</v>
      </c>
      <c r="F147" s="34">
        <f t="shared" si="27"/>
        <v>232.98000000000002</v>
      </c>
      <c r="G147" s="34">
        <f t="shared" si="27"/>
        <v>1584.8200000000002</v>
      </c>
      <c r="H147" s="35"/>
    </row>
    <row r="148" spans="1:8" s="4" customFormat="1" ht="14.1" customHeight="1">
      <c r="A148" s="152" t="s">
        <v>103</v>
      </c>
      <c r="B148" s="153"/>
      <c r="C148" s="153"/>
      <c r="D148" s="153"/>
      <c r="E148" s="153"/>
      <c r="F148" s="153"/>
      <c r="G148" s="153"/>
      <c r="H148" s="154"/>
    </row>
    <row r="149" spans="1:8" ht="14.1" customHeight="1">
      <c r="A149" s="168"/>
      <c r="B149" s="43" t="s">
        <v>161</v>
      </c>
      <c r="C149" s="44">
        <v>60</v>
      </c>
      <c r="D149" s="45">
        <v>0.7</v>
      </c>
      <c r="E149" s="45">
        <v>0.06</v>
      </c>
      <c r="F149" s="45">
        <v>3.4</v>
      </c>
      <c r="G149" s="45">
        <v>17</v>
      </c>
      <c r="H149" s="46"/>
    </row>
    <row r="150" spans="1:8" ht="14.1" customHeight="1">
      <c r="A150" s="168"/>
      <c r="B150" s="43" t="s">
        <v>126</v>
      </c>
      <c r="C150" s="44">
        <v>60</v>
      </c>
      <c r="D150" s="44">
        <v>0.86</v>
      </c>
      <c r="E150" s="44">
        <v>0.5</v>
      </c>
      <c r="F150" s="44">
        <v>1.7</v>
      </c>
      <c r="G150" s="44">
        <v>45.59</v>
      </c>
      <c r="H150" s="46"/>
    </row>
    <row r="151" spans="1:8" ht="14.1" customHeight="1">
      <c r="A151" s="168"/>
      <c r="B151" s="43" t="s">
        <v>104</v>
      </c>
      <c r="C151" s="44">
        <v>90</v>
      </c>
      <c r="D151" s="45">
        <v>10.87</v>
      </c>
      <c r="E151" s="45">
        <v>11.52</v>
      </c>
      <c r="F151" s="45">
        <v>19.2</v>
      </c>
      <c r="G151" s="44">
        <v>150.65</v>
      </c>
      <c r="H151" s="46" t="s">
        <v>95</v>
      </c>
    </row>
    <row r="152" spans="1:8" ht="14.1" customHeight="1">
      <c r="A152" s="168"/>
      <c r="B152" s="43" t="s">
        <v>105</v>
      </c>
      <c r="C152" s="44">
        <v>150</v>
      </c>
      <c r="D152" s="45">
        <v>3.87</v>
      </c>
      <c r="E152" s="45">
        <v>4.7</v>
      </c>
      <c r="F152" s="45">
        <v>40.08</v>
      </c>
      <c r="G152" s="44">
        <v>218.03</v>
      </c>
      <c r="H152" s="46">
        <v>414</v>
      </c>
    </row>
    <row r="153" spans="1:8" ht="14.1" customHeight="1">
      <c r="A153" s="168"/>
      <c r="B153" s="43" t="s">
        <v>106</v>
      </c>
      <c r="C153" s="44">
        <v>15</v>
      </c>
      <c r="D153" s="45">
        <v>0.26</v>
      </c>
      <c r="E153" s="45">
        <v>1.03</v>
      </c>
      <c r="F153" s="45">
        <v>0.84</v>
      </c>
      <c r="G153" s="44">
        <v>13.9</v>
      </c>
      <c r="H153" s="46">
        <v>354</v>
      </c>
    </row>
    <row r="154" spans="1:8" ht="14.1" customHeight="1">
      <c r="A154" s="168"/>
      <c r="B154" s="43" t="s">
        <v>108</v>
      </c>
      <c r="C154" s="44">
        <v>200</v>
      </c>
      <c r="D154" s="45">
        <v>0.28000000000000003</v>
      </c>
      <c r="E154" s="45">
        <v>0.04</v>
      </c>
      <c r="F154" s="45">
        <v>8.9600000000000009</v>
      </c>
      <c r="G154" s="44">
        <v>37.28</v>
      </c>
      <c r="H154" s="46" t="s">
        <v>107</v>
      </c>
    </row>
    <row r="155" spans="1:8" ht="14.1" customHeight="1">
      <c r="A155" s="169"/>
      <c r="B155" s="43" t="s">
        <v>26</v>
      </c>
      <c r="C155" s="44">
        <v>30</v>
      </c>
      <c r="D155" s="45">
        <v>1.98</v>
      </c>
      <c r="E155" s="45">
        <v>0.27</v>
      </c>
      <c r="F155" s="45">
        <v>11.4</v>
      </c>
      <c r="G155" s="44">
        <v>59.7</v>
      </c>
      <c r="H155" s="46"/>
    </row>
    <row r="156" spans="1:8" s="4" customFormat="1" ht="14.1" customHeight="1">
      <c r="A156" s="170" t="s">
        <v>16</v>
      </c>
      <c r="B156" s="171"/>
      <c r="C156" s="49">
        <f>SUM(C149:C155)-C150</f>
        <v>545</v>
      </c>
      <c r="D156" s="49">
        <f t="shared" ref="D156:G156" si="28">SUM(D149:D155)-D150</f>
        <v>17.960000000000004</v>
      </c>
      <c r="E156" s="49">
        <f t="shared" si="28"/>
        <v>17.62</v>
      </c>
      <c r="F156" s="49">
        <f t="shared" si="28"/>
        <v>83.88000000000001</v>
      </c>
      <c r="G156" s="49">
        <f t="shared" si="28"/>
        <v>496.55999999999995</v>
      </c>
      <c r="H156" s="63"/>
    </row>
    <row r="157" spans="1:8" ht="14.1" customHeight="1">
      <c r="A157" s="158" t="s">
        <v>17</v>
      </c>
      <c r="B157" s="8" t="s">
        <v>63</v>
      </c>
      <c r="C157" s="16">
        <v>200</v>
      </c>
      <c r="D157" s="21">
        <v>1.84</v>
      </c>
      <c r="E157" s="21">
        <v>4.4000000000000004</v>
      </c>
      <c r="F157" s="21">
        <v>22.1</v>
      </c>
      <c r="G157" s="22">
        <v>129.36000000000001</v>
      </c>
      <c r="H157" s="30">
        <v>144</v>
      </c>
    </row>
    <row r="158" spans="1:8" ht="14.1" customHeight="1">
      <c r="A158" s="159"/>
      <c r="B158" s="8" t="s">
        <v>109</v>
      </c>
      <c r="C158" s="16">
        <v>90</v>
      </c>
      <c r="D158" s="21">
        <v>10.57</v>
      </c>
      <c r="E158" s="21">
        <v>15.34</v>
      </c>
      <c r="F158" s="21">
        <v>18.350000000000001</v>
      </c>
      <c r="G158" s="22">
        <v>234.9</v>
      </c>
      <c r="H158" s="29">
        <v>372</v>
      </c>
    </row>
    <row r="159" spans="1:8" ht="14.1" customHeight="1">
      <c r="A159" s="159"/>
      <c r="B159" s="8" t="s">
        <v>75</v>
      </c>
      <c r="C159" s="16">
        <v>20</v>
      </c>
      <c r="D159" s="21">
        <v>0.12</v>
      </c>
      <c r="E159" s="21">
        <v>0.75</v>
      </c>
      <c r="F159" s="21">
        <v>1.07</v>
      </c>
      <c r="G159" s="22">
        <v>11.5</v>
      </c>
      <c r="H159" s="29">
        <v>453</v>
      </c>
    </row>
    <row r="160" spans="1:8" ht="14.1" customHeight="1">
      <c r="A160" s="159"/>
      <c r="B160" s="8" t="s">
        <v>110</v>
      </c>
      <c r="C160" s="16">
        <v>150</v>
      </c>
      <c r="D160" s="21">
        <v>7.61</v>
      </c>
      <c r="E160" s="21">
        <v>3.42</v>
      </c>
      <c r="F160" s="21">
        <v>42.02</v>
      </c>
      <c r="G160" s="22">
        <v>218.52</v>
      </c>
      <c r="H160" s="29">
        <v>243</v>
      </c>
    </row>
    <row r="161" spans="1:8" ht="14.1" customHeight="1">
      <c r="A161" s="159"/>
      <c r="B161" s="8" t="s">
        <v>25</v>
      </c>
      <c r="C161" s="16">
        <v>200</v>
      </c>
      <c r="D161" s="21">
        <v>0.08</v>
      </c>
      <c r="E161" s="21">
        <v>0</v>
      </c>
      <c r="F161" s="21">
        <v>10.62</v>
      </c>
      <c r="G161" s="22">
        <v>40.44</v>
      </c>
      <c r="H161" s="29">
        <v>508</v>
      </c>
    </row>
    <row r="162" spans="1:8" ht="14.1" customHeight="1">
      <c r="A162" s="159"/>
      <c r="B162" s="8" t="s">
        <v>26</v>
      </c>
      <c r="C162" s="16">
        <v>30</v>
      </c>
      <c r="D162" s="21">
        <v>1.98</v>
      </c>
      <c r="E162" s="21">
        <v>0.27</v>
      </c>
      <c r="F162" s="21">
        <v>11.4</v>
      </c>
      <c r="G162" s="22">
        <v>59.7</v>
      </c>
      <c r="H162" s="29"/>
    </row>
    <row r="163" spans="1:8" ht="14.1" customHeight="1">
      <c r="A163" s="160"/>
      <c r="B163" s="8" t="s">
        <v>27</v>
      </c>
      <c r="C163" s="16">
        <v>30</v>
      </c>
      <c r="D163" s="21">
        <v>1.98</v>
      </c>
      <c r="E163" s="21">
        <v>0.36</v>
      </c>
      <c r="F163" s="21">
        <v>10.02</v>
      </c>
      <c r="G163" s="22">
        <v>52.2</v>
      </c>
      <c r="H163" s="29"/>
    </row>
    <row r="164" spans="1:8" s="4" customFormat="1" ht="14.1" customHeight="1">
      <c r="A164" s="156" t="s">
        <v>28</v>
      </c>
      <c r="B164" s="157"/>
      <c r="C164" s="9">
        <f>SUM(C157:C163)</f>
        <v>720</v>
      </c>
      <c r="D164" s="9">
        <f t="shared" ref="D164:G164" si="29">SUM(D157:D163)</f>
        <v>24.18</v>
      </c>
      <c r="E164" s="9">
        <f t="shared" si="29"/>
        <v>24.540000000000003</v>
      </c>
      <c r="F164" s="9">
        <f t="shared" si="29"/>
        <v>115.58000000000001</v>
      </c>
      <c r="G164" s="9">
        <f t="shared" si="29"/>
        <v>746.62000000000012</v>
      </c>
      <c r="H164" s="61"/>
    </row>
    <row r="165" spans="1:8" ht="14.1" customHeight="1">
      <c r="A165" s="155" t="s">
        <v>29</v>
      </c>
      <c r="B165" s="8" t="s">
        <v>31</v>
      </c>
      <c r="C165" s="16">
        <v>200</v>
      </c>
      <c r="D165" s="21">
        <v>0.24</v>
      </c>
      <c r="E165" s="21">
        <v>0.06</v>
      </c>
      <c r="F165" s="21">
        <v>10.16</v>
      </c>
      <c r="G165" s="22">
        <v>42.14</v>
      </c>
      <c r="H165" s="30" t="s">
        <v>30</v>
      </c>
    </row>
    <row r="166" spans="1:8" ht="14.1" customHeight="1">
      <c r="A166" s="155"/>
      <c r="B166" s="8" t="s">
        <v>111</v>
      </c>
      <c r="C166" s="16">
        <v>100</v>
      </c>
      <c r="D166" s="21">
        <v>9.86</v>
      </c>
      <c r="E166" s="21">
        <v>10.67</v>
      </c>
      <c r="F166" s="21">
        <v>37.81</v>
      </c>
      <c r="G166" s="22">
        <v>248.27</v>
      </c>
      <c r="H166" s="29">
        <v>555</v>
      </c>
    </row>
    <row r="167" spans="1:8" s="4" customFormat="1" ht="14.1" customHeight="1">
      <c r="A167" s="156" t="s">
        <v>34</v>
      </c>
      <c r="B167" s="157"/>
      <c r="C167" s="9">
        <f>SUM(C165:C166)</f>
        <v>300</v>
      </c>
      <c r="D167" s="31">
        <f t="shared" ref="D167:G167" si="30">SUM(D165:D166)</f>
        <v>10.1</v>
      </c>
      <c r="E167" s="31">
        <f t="shared" si="30"/>
        <v>10.73</v>
      </c>
      <c r="F167" s="31">
        <f t="shared" si="30"/>
        <v>47.97</v>
      </c>
      <c r="G167" s="31">
        <f t="shared" si="30"/>
        <v>290.41000000000003</v>
      </c>
      <c r="H167" s="32"/>
    </row>
    <row r="168" spans="1:8" s="4" customFormat="1" ht="14.1" customHeight="1" thickBot="1">
      <c r="A168" s="150" t="s">
        <v>35</v>
      </c>
      <c r="B168" s="151"/>
      <c r="C168" s="11">
        <f>C167+C164+C156</f>
        <v>1565</v>
      </c>
      <c r="D168" s="39">
        <f t="shared" ref="D168:G168" si="31">D167+D164+D156</f>
        <v>52.240000000000009</v>
      </c>
      <c r="E168" s="39">
        <f t="shared" si="31"/>
        <v>52.89</v>
      </c>
      <c r="F168" s="39">
        <f t="shared" si="31"/>
        <v>247.43</v>
      </c>
      <c r="G168" s="39">
        <f t="shared" si="31"/>
        <v>1533.5900000000001</v>
      </c>
      <c r="H168" s="40"/>
    </row>
    <row r="169" spans="1:8" s="4" customFormat="1" ht="14.1" customHeight="1">
      <c r="A169" s="152" t="s">
        <v>112</v>
      </c>
      <c r="B169" s="153"/>
      <c r="C169" s="153"/>
      <c r="D169" s="153"/>
      <c r="E169" s="153"/>
      <c r="F169" s="153"/>
      <c r="G169" s="153"/>
      <c r="H169" s="154"/>
    </row>
    <row r="170" spans="1:8" ht="14.1" customHeight="1">
      <c r="A170" s="155" t="s">
        <v>11</v>
      </c>
      <c r="B170" s="8" t="s">
        <v>113</v>
      </c>
      <c r="C170" s="16">
        <v>200</v>
      </c>
      <c r="D170" s="21">
        <v>8.9</v>
      </c>
      <c r="E170" s="21">
        <v>7.04</v>
      </c>
      <c r="F170" s="21">
        <v>40.14</v>
      </c>
      <c r="G170" s="22">
        <v>264.10000000000002</v>
      </c>
      <c r="H170" s="29">
        <v>165</v>
      </c>
    </row>
    <row r="171" spans="1:8" ht="14.1" customHeight="1">
      <c r="A171" s="155"/>
      <c r="B171" s="8" t="s">
        <v>114</v>
      </c>
      <c r="C171" s="16">
        <v>100</v>
      </c>
      <c r="D171" s="21">
        <v>8.74</v>
      </c>
      <c r="E171" s="21">
        <v>9.64</v>
      </c>
      <c r="F171" s="21">
        <v>30.43</v>
      </c>
      <c r="G171" s="22">
        <v>213.97</v>
      </c>
      <c r="H171" s="29">
        <v>563</v>
      </c>
    </row>
    <row r="172" spans="1:8" ht="14.1" customHeight="1">
      <c r="A172" s="155"/>
      <c r="B172" s="8" t="s">
        <v>71</v>
      </c>
      <c r="C172" s="16">
        <v>200</v>
      </c>
      <c r="D172" s="21">
        <v>0.26</v>
      </c>
      <c r="E172" s="21">
        <v>0.02</v>
      </c>
      <c r="F172" s="21">
        <v>8.06</v>
      </c>
      <c r="G172" s="22">
        <v>33.22</v>
      </c>
      <c r="H172" s="30" t="s">
        <v>70</v>
      </c>
    </row>
    <row r="173" spans="1:8" s="4" customFormat="1" ht="14.1" customHeight="1">
      <c r="A173" s="156" t="s">
        <v>16</v>
      </c>
      <c r="B173" s="157"/>
      <c r="C173" s="9">
        <f>SUM(C170:C172)</f>
        <v>500</v>
      </c>
      <c r="D173" s="9">
        <f>SUM(D170:D172)</f>
        <v>17.900000000000002</v>
      </c>
      <c r="E173" s="9">
        <f>SUM(E170:E172)</f>
        <v>16.7</v>
      </c>
      <c r="F173" s="9">
        <f>SUM(F170:F172)</f>
        <v>78.63</v>
      </c>
      <c r="G173" s="9">
        <f>SUM(G170:G172)</f>
        <v>511.29000000000008</v>
      </c>
      <c r="H173" s="61"/>
    </row>
    <row r="174" spans="1:8" ht="14.1" customHeight="1">
      <c r="A174" s="158" t="s">
        <v>17</v>
      </c>
      <c r="B174" s="8" t="s">
        <v>116</v>
      </c>
      <c r="C174" s="16">
        <v>200</v>
      </c>
      <c r="D174" s="21">
        <v>2.46</v>
      </c>
      <c r="E174" s="21">
        <v>4.3600000000000003</v>
      </c>
      <c r="F174" s="21">
        <v>13.94</v>
      </c>
      <c r="G174" s="22">
        <v>105.46</v>
      </c>
      <c r="H174" s="30" t="s">
        <v>115</v>
      </c>
    </row>
    <row r="175" spans="1:8" ht="14.1" customHeight="1">
      <c r="A175" s="159"/>
      <c r="B175" s="8" t="s">
        <v>117</v>
      </c>
      <c r="C175" s="16">
        <v>90</v>
      </c>
      <c r="D175" s="21">
        <v>11.5</v>
      </c>
      <c r="E175" s="21">
        <v>11.01</v>
      </c>
      <c r="F175" s="21">
        <v>22.97</v>
      </c>
      <c r="G175" s="22">
        <v>220.03</v>
      </c>
      <c r="H175" s="29">
        <v>366</v>
      </c>
    </row>
    <row r="176" spans="1:8" ht="14.1" customHeight="1">
      <c r="A176" s="159"/>
      <c r="B176" s="8" t="s">
        <v>24</v>
      </c>
      <c r="C176" s="16">
        <v>150</v>
      </c>
      <c r="D176" s="21">
        <v>7.64</v>
      </c>
      <c r="E176" s="21">
        <v>7.91</v>
      </c>
      <c r="F176" s="21">
        <v>38.85</v>
      </c>
      <c r="G176" s="22">
        <v>225.67</v>
      </c>
      <c r="H176" s="29">
        <v>237</v>
      </c>
    </row>
    <row r="177" spans="1:8" ht="14.1" customHeight="1">
      <c r="A177" s="159"/>
      <c r="B177" s="8" t="s">
        <v>54</v>
      </c>
      <c r="C177" s="16">
        <v>200</v>
      </c>
      <c r="D177" s="21">
        <v>0.32</v>
      </c>
      <c r="E177" s="21">
        <v>0.14000000000000001</v>
      </c>
      <c r="F177" s="21">
        <v>11.46</v>
      </c>
      <c r="G177" s="22">
        <v>48.32</v>
      </c>
      <c r="H177" s="29">
        <v>519</v>
      </c>
    </row>
    <row r="178" spans="1:8" ht="14.1" customHeight="1">
      <c r="A178" s="159"/>
      <c r="B178" s="8" t="s">
        <v>26</v>
      </c>
      <c r="C178" s="16">
        <v>30</v>
      </c>
      <c r="D178" s="21">
        <v>1.98</v>
      </c>
      <c r="E178" s="21">
        <v>0.27</v>
      </c>
      <c r="F178" s="21">
        <v>11.4</v>
      </c>
      <c r="G178" s="22">
        <v>59.7</v>
      </c>
      <c r="H178" s="29"/>
    </row>
    <row r="179" spans="1:8" ht="14.1" customHeight="1">
      <c r="A179" s="160"/>
      <c r="B179" s="8" t="s">
        <v>27</v>
      </c>
      <c r="C179" s="16">
        <v>30</v>
      </c>
      <c r="D179" s="21">
        <v>1.98</v>
      </c>
      <c r="E179" s="21">
        <v>0.36</v>
      </c>
      <c r="F179" s="21">
        <v>10.02</v>
      </c>
      <c r="G179" s="22">
        <v>52.2</v>
      </c>
      <c r="H179" s="29"/>
    </row>
    <row r="180" spans="1:8" s="4" customFormat="1" ht="14.1" customHeight="1">
      <c r="A180" s="156" t="s">
        <v>28</v>
      </c>
      <c r="B180" s="157"/>
      <c r="C180" s="9">
        <f>SUM(C174:C179)</f>
        <v>700</v>
      </c>
      <c r="D180" s="9">
        <f t="shared" ref="D180:G180" si="32">SUM(D174:D179)</f>
        <v>25.880000000000003</v>
      </c>
      <c r="E180" s="9">
        <f t="shared" si="32"/>
        <v>24.05</v>
      </c>
      <c r="F180" s="9">
        <f t="shared" si="32"/>
        <v>108.64</v>
      </c>
      <c r="G180" s="9">
        <f t="shared" si="32"/>
        <v>711.38000000000011</v>
      </c>
      <c r="H180" s="61"/>
    </row>
    <row r="181" spans="1:8" ht="14.1" customHeight="1">
      <c r="A181" s="155" t="s">
        <v>29</v>
      </c>
      <c r="B181" s="8" t="s">
        <v>46</v>
      </c>
      <c r="C181" s="16">
        <v>200</v>
      </c>
      <c r="D181" s="21">
        <v>0</v>
      </c>
      <c r="E181" s="21">
        <v>0</v>
      </c>
      <c r="F181" s="21">
        <v>15</v>
      </c>
      <c r="G181" s="22">
        <v>95</v>
      </c>
      <c r="H181" s="29">
        <v>614</v>
      </c>
    </row>
    <row r="182" spans="1:8" ht="14.1" customHeight="1">
      <c r="A182" s="155"/>
      <c r="B182" s="8" t="s">
        <v>148</v>
      </c>
      <c r="C182" s="16">
        <v>100</v>
      </c>
      <c r="D182" s="21">
        <v>9.6199999999999992</v>
      </c>
      <c r="E182" s="21">
        <v>10.4</v>
      </c>
      <c r="F182" s="21">
        <v>32.700000000000003</v>
      </c>
      <c r="G182" s="22">
        <v>251.6</v>
      </c>
      <c r="H182" s="30" t="s">
        <v>81</v>
      </c>
    </row>
    <row r="183" spans="1:8" s="4" customFormat="1" ht="14.1" customHeight="1">
      <c r="A183" s="161" t="s">
        <v>34</v>
      </c>
      <c r="B183" s="162"/>
      <c r="C183" s="10">
        <f>SUM(C181:C182)</f>
        <v>300</v>
      </c>
      <c r="D183" s="34">
        <f t="shared" ref="D183:G183" si="33">SUM(D181:D182)</f>
        <v>9.6199999999999992</v>
      </c>
      <c r="E183" s="34">
        <f t="shared" si="33"/>
        <v>10.4</v>
      </c>
      <c r="F183" s="34">
        <f t="shared" si="33"/>
        <v>47.7</v>
      </c>
      <c r="G183" s="34">
        <f t="shared" si="33"/>
        <v>346.6</v>
      </c>
      <c r="H183" s="35"/>
    </row>
    <row r="184" spans="1:8" s="4" customFormat="1" ht="14.1" customHeight="1" thickBot="1">
      <c r="A184" s="158" t="s">
        <v>35</v>
      </c>
      <c r="B184" s="163"/>
      <c r="C184" s="10">
        <f>C173+C180+C183</f>
        <v>1500</v>
      </c>
      <c r="D184" s="10">
        <f t="shared" ref="D184:G186" si="34">D173+D180+D183</f>
        <v>53.4</v>
      </c>
      <c r="E184" s="10">
        <f t="shared" si="34"/>
        <v>51.15</v>
      </c>
      <c r="F184" s="10">
        <f t="shared" si="34"/>
        <v>234.96999999999997</v>
      </c>
      <c r="G184" s="10">
        <f t="shared" si="34"/>
        <v>1569.27</v>
      </c>
      <c r="H184" s="62"/>
    </row>
    <row r="185" spans="1:8" s="4" customFormat="1" ht="14.1" customHeight="1">
      <c r="A185" s="164" t="s">
        <v>118</v>
      </c>
      <c r="B185" s="165"/>
      <c r="C185" s="15">
        <f t="shared" ref="C185:C186" si="35">C174+C181+C184</f>
        <v>1900</v>
      </c>
      <c r="D185" s="15">
        <f t="shared" si="34"/>
        <v>55.86</v>
      </c>
      <c r="E185" s="15">
        <f t="shared" si="34"/>
        <v>55.51</v>
      </c>
      <c r="F185" s="15">
        <f t="shared" si="34"/>
        <v>263.90999999999997</v>
      </c>
      <c r="G185" s="15">
        <f t="shared" si="34"/>
        <v>1769.73</v>
      </c>
      <c r="H185" s="50"/>
    </row>
    <row r="186" spans="1:8" s="4" customFormat="1" ht="14.1" customHeight="1" thickBot="1">
      <c r="A186" s="166" t="s">
        <v>119</v>
      </c>
      <c r="B186" s="167"/>
      <c r="C186" s="11">
        <f t="shared" si="35"/>
        <v>2090</v>
      </c>
      <c r="D186" s="11">
        <f t="shared" si="34"/>
        <v>76.97999999999999</v>
      </c>
      <c r="E186" s="11">
        <f t="shared" si="34"/>
        <v>76.92</v>
      </c>
      <c r="F186" s="11">
        <f t="shared" si="34"/>
        <v>319.58</v>
      </c>
      <c r="G186" s="11">
        <f t="shared" si="34"/>
        <v>2241.36</v>
      </c>
      <c r="H186" s="51"/>
    </row>
    <row r="187" spans="1:8" s="14" customFormat="1" ht="12.75" customHeight="1">
      <c r="A187" s="149"/>
      <c r="B187" s="149"/>
      <c r="C187" s="13"/>
      <c r="D187" s="41"/>
      <c r="E187" s="41"/>
      <c r="F187" s="41"/>
      <c r="G187" s="42"/>
      <c r="H187" s="42"/>
    </row>
    <row r="188" spans="1:8" ht="13.5" thickBot="1"/>
    <row r="189" spans="1:8" ht="26.25" thickBot="1">
      <c r="B189" s="144" t="s">
        <v>128</v>
      </c>
      <c r="C189" s="145" t="s">
        <v>129</v>
      </c>
      <c r="D189" s="146" t="s">
        <v>7</v>
      </c>
      <c r="E189" s="146" t="s">
        <v>8</v>
      </c>
      <c r="F189" s="146" t="s">
        <v>9</v>
      </c>
      <c r="G189" s="147" t="s">
        <v>6</v>
      </c>
      <c r="H189" s="52"/>
    </row>
    <row r="190" spans="1:8">
      <c r="B190" s="140" t="s">
        <v>130</v>
      </c>
      <c r="C190" s="141">
        <v>500</v>
      </c>
      <c r="D190" s="142" t="s">
        <v>131</v>
      </c>
      <c r="E190" s="142" t="s">
        <v>132</v>
      </c>
      <c r="F190" s="142" t="s">
        <v>133</v>
      </c>
      <c r="G190" s="143" t="s">
        <v>134</v>
      </c>
      <c r="H190" s="52"/>
    </row>
    <row r="191" spans="1:8">
      <c r="B191" s="53" t="s">
        <v>135</v>
      </c>
      <c r="C191" s="44">
        <v>700</v>
      </c>
      <c r="D191" s="45" t="s">
        <v>136</v>
      </c>
      <c r="E191" s="45" t="s">
        <v>137</v>
      </c>
      <c r="F191" s="45" t="s">
        <v>138</v>
      </c>
      <c r="G191" s="54" t="s">
        <v>139</v>
      </c>
      <c r="H191" s="52"/>
    </row>
    <row r="192" spans="1:8" ht="13.5" thickBot="1">
      <c r="B192" s="55" t="s">
        <v>140</v>
      </c>
      <c r="C192" s="56">
        <v>300</v>
      </c>
      <c r="D192" s="57" t="s">
        <v>141</v>
      </c>
      <c r="E192" s="57" t="s">
        <v>142</v>
      </c>
      <c r="F192" s="57" t="s">
        <v>143</v>
      </c>
      <c r="G192" s="58" t="s">
        <v>144</v>
      </c>
      <c r="H192" s="52"/>
    </row>
    <row r="193" spans="2:8" ht="13.5" thickBot="1">
      <c r="B193" s="125"/>
      <c r="C193" s="126"/>
      <c r="D193" s="127"/>
      <c r="E193" s="127"/>
      <c r="F193" s="127"/>
      <c r="G193" s="126"/>
      <c r="H193" s="52"/>
    </row>
    <row r="194" spans="2:8" ht="29.25" customHeight="1" thickBot="1">
      <c r="B194" s="136" t="s">
        <v>168</v>
      </c>
      <c r="C194" s="137" t="s">
        <v>169</v>
      </c>
      <c r="D194" s="138" t="s">
        <v>7</v>
      </c>
      <c r="E194" s="138" t="s">
        <v>8</v>
      </c>
      <c r="F194" s="138" t="s">
        <v>9</v>
      </c>
      <c r="G194" s="139" t="s">
        <v>6</v>
      </c>
      <c r="H194" s="52"/>
    </row>
    <row r="195" spans="2:8">
      <c r="B195" s="133" t="s">
        <v>145</v>
      </c>
      <c r="C195" s="134">
        <f>(C173+C156+C137+C120+C103+C88+C73+C52+C35+C17)/10</f>
        <v>509</v>
      </c>
      <c r="D195" s="134">
        <f>(D173+D156+D137+D120+D103+D88+D73+D52+D35+D17)/10</f>
        <v>17.853999999999999</v>
      </c>
      <c r="E195" s="134">
        <f>(E173+E156+E137+E120+E103+E88+E73+E52+E35+E17)/10</f>
        <v>17.556999999999999</v>
      </c>
      <c r="F195" s="134">
        <f>(F173+F156+F137+F120+F103+F88+F73+F52+F35+F17)/10</f>
        <v>75.714000000000013</v>
      </c>
      <c r="G195" s="135">
        <f>(G173+G156+G137+G120+G103+G88+G73+G52+G35+G17)/10</f>
        <v>518.30799999999999</v>
      </c>
      <c r="H195" s="59"/>
    </row>
    <row r="196" spans="2:8">
      <c r="B196" s="128" t="s">
        <v>146</v>
      </c>
      <c r="C196" s="60">
        <f>(C180+C164+C143+C128+C110+C94+C79+C60+C43+C25)/10</f>
        <v>708</v>
      </c>
      <c r="D196" s="60">
        <f>(D180+D164+D143+D128+D110+D94+D79+D60+D43+D25)/10</f>
        <v>24.846999999999998</v>
      </c>
      <c r="E196" s="60">
        <f>(E180+E164+E143+E128+E110+E94+E79+E60+E43+E25)/10</f>
        <v>25.090999999999998</v>
      </c>
      <c r="F196" s="60">
        <f>(F180+F164+F143+F128+F110+F94+F79+F60+F43+F25)/10</f>
        <v>107.14500000000001</v>
      </c>
      <c r="G196" s="129">
        <f>(G180+G164+G143+G128+G110+G94+G79+G60+G43+G25)/10</f>
        <v>723.80200000000002</v>
      </c>
      <c r="H196" s="59"/>
    </row>
    <row r="197" spans="2:8" ht="13.5" thickBot="1">
      <c r="B197" s="130" t="s">
        <v>147</v>
      </c>
      <c r="C197" s="131">
        <f>(C183+C167+C146+C131+C113+C97+C82+C63+C46+C28)/10</f>
        <v>300</v>
      </c>
      <c r="D197" s="131">
        <f>(D183+D167+D146+D131+D113+D97+D82+D63+D46+D28)/10</f>
        <v>9.9600000000000009</v>
      </c>
      <c r="E197" s="131">
        <f>(E183+E167+E146+E131+E113+E97+E82+E63+E46+E28)/10</f>
        <v>10.206</v>
      </c>
      <c r="F197" s="131">
        <f>(F183+F167+F146+F131+F113+F97+F82+F63+F46+F28)/10</f>
        <v>44.585999999999999</v>
      </c>
      <c r="G197" s="132">
        <f>(G183+G167+G146+G131+G113+G97+G82+G63+G46+G28)/10</f>
        <v>319.20799999999997</v>
      </c>
      <c r="H197" s="59"/>
    </row>
  </sheetData>
  <mergeCells count="90">
    <mergeCell ref="H11:H12"/>
    <mergeCell ref="A7:H7"/>
    <mergeCell ref="A35:B35"/>
    <mergeCell ref="A13:H13"/>
    <mergeCell ref="A14:A16"/>
    <mergeCell ref="A17:B17"/>
    <mergeCell ref="A18:A24"/>
    <mergeCell ref="A25:B25"/>
    <mergeCell ref="A26:A27"/>
    <mergeCell ref="A28:B28"/>
    <mergeCell ref="A29:B29"/>
    <mergeCell ref="A30:H30"/>
    <mergeCell ref="A31:A33"/>
    <mergeCell ref="A11:A12"/>
    <mergeCell ref="B11:B12"/>
    <mergeCell ref="C11:C12"/>
    <mergeCell ref="A49:A51"/>
    <mergeCell ref="A52:B52"/>
    <mergeCell ref="A53:A59"/>
    <mergeCell ref="A60:B60"/>
    <mergeCell ref="A61:A62"/>
    <mergeCell ref="A43:B43"/>
    <mergeCell ref="A44:A45"/>
    <mergeCell ref="A46:B46"/>
    <mergeCell ref="A47:B47"/>
    <mergeCell ref="A48:H48"/>
    <mergeCell ref="D11:F11"/>
    <mergeCell ref="G11:G12"/>
    <mergeCell ref="A88:B88"/>
    <mergeCell ref="A64:B64"/>
    <mergeCell ref="A65:H65"/>
    <mergeCell ref="A66:A72"/>
    <mergeCell ref="A73:B73"/>
    <mergeCell ref="A74:A78"/>
    <mergeCell ref="A79:B79"/>
    <mergeCell ref="A80:A81"/>
    <mergeCell ref="A82:B82"/>
    <mergeCell ref="A83:B83"/>
    <mergeCell ref="A84:H84"/>
    <mergeCell ref="A85:A87"/>
    <mergeCell ref="A63:B63"/>
    <mergeCell ref="A36:A42"/>
    <mergeCell ref="A113:B113"/>
    <mergeCell ref="A89:A93"/>
    <mergeCell ref="A94:B94"/>
    <mergeCell ref="A95:A96"/>
    <mergeCell ref="A97:B97"/>
    <mergeCell ref="A98:B98"/>
    <mergeCell ref="A99:H99"/>
    <mergeCell ref="A100:A102"/>
    <mergeCell ref="A103:B103"/>
    <mergeCell ref="A104:A109"/>
    <mergeCell ref="A110:B110"/>
    <mergeCell ref="A111:A112"/>
    <mergeCell ref="A137:B137"/>
    <mergeCell ref="A114:B114"/>
    <mergeCell ref="A115:H115"/>
    <mergeCell ref="A116:A119"/>
    <mergeCell ref="A120:B120"/>
    <mergeCell ref="A121:A127"/>
    <mergeCell ref="A128:B128"/>
    <mergeCell ref="A129:A130"/>
    <mergeCell ref="A131:B131"/>
    <mergeCell ref="A132:B132"/>
    <mergeCell ref="A133:H133"/>
    <mergeCell ref="A134:A136"/>
    <mergeCell ref="A167:B167"/>
    <mergeCell ref="A138:A142"/>
    <mergeCell ref="A143:B143"/>
    <mergeCell ref="A144:A145"/>
    <mergeCell ref="A146:B146"/>
    <mergeCell ref="A147:B147"/>
    <mergeCell ref="A148:H148"/>
    <mergeCell ref="A149:A155"/>
    <mergeCell ref="A156:B156"/>
    <mergeCell ref="A157:A163"/>
    <mergeCell ref="A164:B164"/>
    <mergeCell ref="A165:A166"/>
    <mergeCell ref="A187:B187"/>
    <mergeCell ref="A168:B168"/>
    <mergeCell ref="A169:H169"/>
    <mergeCell ref="A170:A172"/>
    <mergeCell ref="A173:B173"/>
    <mergeCell ref="A174:A179"/>
    <mergeCell ref="A180:B180"/>
    <mergeCell ref="A181:A182"/>
    <mergeCell ref="A183:B183"/>
    <mergeCell ref="A184:B184"/>
    <mergeCell ref="A185:B185"/>
    <mergeCell ref="A186:B186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0"/>
  <sheetViews>
    <sheetView zoomScaleNormal="100" workbookViewId="0">
      <selection activeCell="A7" sqref="A7:H7"/>
    </sheetView>
  </sheetViews>
  <sheetFormatPr defaultColWidth="9.140625" defaultRowHeight="12.75"/>
  <cols>
    <col min="1" max="1" width="11.85546875" style="104" customWidth="1"/>
    <col min="2" max="2" width="61.7109375" style="86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84" customWidth="1"/>
    <col min="11" max="16384" width="9.140625" style="84"/>
  </cols>
  <sheetData>
    <row r="1" spans="1:8" ht="22.5" customHeight="1">
      <c r="A1" s="119"/>
      <c r="B1" s="122" t="s">
        <v>165</v>
      </c>
      <c r="H1" s="73" t="s">
        <v>122</v>
      </c>
    </row>
    <row r="2" spans="1:8" ht="15" customHeight="1">
      <c r="A2" s="19"/>
      <c r="B2" s="116" t="s">
        <v>162</v>
      </c>
      <c r="F2" s="18"/>
      <c r="G2" s="74"/>
      <c r="H2" s="74"/>
    </row>
    <row r="3" spans="1:8" ht="15" customHeight="1">
      <c r="A3" s="120"/>
      <c r="B3" s="117" t="s">
        <v>156</v>
      </c>
      <c r="F3" s="25"/>
      <c r="G3" s="75" t="str">
        <f>'7-11 лет сентябрь'!G3</f>
        <v>ИП Цибульская Н.И.</v>
      </c>
      <c r="H3" s="76" t="s">
        <v>120</v>
      </c>
    </row>
    <row r="4" spans="1:8" ht="15" customHeight="1">
      <c r="A4" s="120"/>
      <c r="B4" s="117" t="s">
        <v>157</v>
      </c>
      <c r="F4" s="26"/>
      <c r="G4" s="27" t="str">
        <f>'7-11 лет сентябрь'!G4</f>
        <v>Н.И. Цибульская</v>
      </c>
      <c r="H4" s="77" t="s">
        <v>121</v>
      </c>
    </row>
    <row r="5" spans="1:8" ht="15" customHeight="1">
      <c r="A5" s="120"/>
      <c r="B5" s="118" t="s">
        <v>158</v>
      </c>
      <c r="H5" s="78" t="s">
        <v>174</v>
      </c>
    </row>
    <row r="6" spans="1:8" ht="15" customHeight="1">
      <c r="A6" s="85"/>
    </row>
    <row r="7" spans="1:8" s="87" customFormat="1" ht="21.75" customHeight="1">
      <c r="A7" s="186" t="s">
        <v>173</v>
      </c>
      <c r="B7" s="186"/>
      <c r="C7" s="186"/>
      <c r="D7" s="186"/>
      <c r="E7" s="186"/>
      <c r="F7" s="186"/>
      <c r="G7" s="186"/>
      <c r="H7" s="186"/>
    </row>
    <row r="8" spans="1:8" s="87" customFormat="1" ht="12.75" customHeight="1">
      <c r="A8" s="124"/>
      <c r="B8" s="124"/>
      <c r="C8" s="124"/>
      <c r="D8" s="124"/>
      <c r="E8" s="124"/>
      <c r="F8" s="124"/>
      <c r="G8" s="124"/>
      <c r="H8" s="124"/>
    </row>
    <row r="9" spans="1:8" s="87" customFormat="1" ht="30" customHeight="1">
      <c r="A9" s="88" t="s">
        <v>4</v>
      </c>
      <c r="B9" s="87" t="s">
        <v>170</v>
      </c>
      <c r="C9" s="89"/>
      <c r="D9" s="90"/>
      <c r="E9" s="90"/>
      <c r="F9" s="90"/>
      <c r="G9" s="91"/>
      <c r="H9" s="91"/>
    </row>
    <row r="10" spans="1:8" s="87" customFormat="1" ht="13.5" customHeight="1" thickBot="1">
      <c r="A10" s="88"/>
      <c r="C10" s="89"/>
      <c r="D10" s="90"/>
      <c r="E10" s="90"/>
      <c r="F10" s="90"/>
      <c r="G10" s="91"/>
      <c r="H10" s="91"/>
    </row>
    <row r="11" spans="1:8" s="92" customFormat="1" ht="33" customHeight="1">
      <c r="A11" s="224" t="s">
        <v>0</v>
      </c>
      <c r="B11" s="226" t="s">
        <v>1</v>
      </c>
      <c r="C11" s="228" t="s">
        <v>3</v>
      </c>
      <c r="D11" s="175" t="s">
        <v>5</v>
      </c>
      <c r="E11" s="175"/>
      <c r="F11" s="175"/>
      <c r="G11" s="176" t="s">
        <v>6</v>
      </c>
      <c r="H11" s="184" t="s">
        <v>2</v>
      </c>
    </row>
    <row r="12" spans="1:8" s="93" customFormat="1" ht="13.5" thickBot="1">
      <c r="A12" s="225"/>
      <c r="B12" s="227"/>
      <c r="C12" s="229"/>
      <c r="D12" s="28" t="s">
        <v>7</v>
      </c>
      <c r="E12" s="28" t="s">
        <v>8</v>
      </c>
      <c r="F12" s="28" t="s">
        <v>9</v>
      </c>
      <c r="G12" s="177"/>
      <c r="H12" s="185"/>
    </row>
    <row r="13" spans="1:8" s="94" customFormat="1" ht="14.1" customHeight="1">
      <c r="A13" s="219" t="s">
        <v>10</v>
      </c>
      <c r="B13" s="220"/>
      <c r="C13" s="220"/>
      <c r="D13" s="220"/>
      <c r="E13" s="220"/>
      <c r="F13" s="220"/>
      <c r="G13" s="220"/>
      <c r="H13" s="221"/>
    </row>
    <row r="14" spans="1:8" ht="14.1" customHeight="1">
      <c r="A14" s="172" t="s">
        <v>11</v>
      </c>
      <c r="B14" s="95" t="s">
        <v>12</v>
      </c>
      <c r="C14" s="48">
        <v>250</v>
      </c>
      <c r="D14" s="21">
        <v>7.68</v>
      </c>
      <c r="E14" s="21">
        <v>8.58</v>
      </c>
      <c r="F14" s="21">
        <v>35.1</v>
      </c>
      <c r="G14" s="22">
        <v>274.38</v>
      </c>
      <c r="H14" s="29">
        <v>260</v>
      </c>
    </row>
    <row r="15" spans="1:8" ht="14.1" customHeight="1">
      <c r="A15" s="172"/>
      <c r="B15" s="95" t="s">
        <v>14</v>
      </c>
      <c r="C15" s="48">
        <v>100</v>
      </c>
      <c r="D15" s="21">
        <v>11.06</v>
      </c>
      <c r="E15" s="21">
        <v>10.02</v>
      </c>
      <c r="F15" s="21">
        <v>35.840000000000003</v>
      </c>
      <c r="G15" s="22">
        <v>254.24</v>
      </c>
      <c r="H15" s="30" t="s">
        <v>13</v>
      </c>
    </row>
    <row r="16" spans="1:8" ht="14.1" customHeight="1">
      <c r="A16" s="172"/>
      <c r="B16" s="95" t="s">
        <v>15</v>
      </c>
      <c r="C16" s="48">
        <v>200</v>
      </c>
      <c r="D16" s="21">
        <v>0.22</v>
      </c>
      <c r="E16" s="21">
        <v>0.06</v>
      </c>
      <c r="F16" s="21">
        <v>7.2</v>
      </c>
      <c r="G16" s="22">
        <v>29.08</v>
      </c>
      <c r="H16" s="29">
        <v>143</v>
      </c>
    </row>
    <row r="17" spans="1:8" s="94" customFormat="1" ht="14.1" customHeight="1">
      <c r="A17" s="172" t="s">
        <v>16</v>
      </c>
      <c r="B17" s="204"/>
      <c r="C17" s="31">
        <f>SUM(C14:C16)</f>
        <v>550</v>
      </c>
      <c r="D17" s="31">
        <f t="shared" ref="D17:G17" si="0">SUM(D14:D16)</f>
        <v>18.96</v>
      </c>
      <c r="E17" s="31">
        <f t="shared" si="0"/>
        <v>18.66</v>
      </c>
      <c r="F17" s="31">
        <f t="shared" si="0"/>
        <v>78.14</v>
      </c>
      <c r="G17" s="31">
        <f t="shared" si="0"/>
        <v>557.70000000000005</v>
      </c>
      <c r="H17" s="32"/>
    </row>
    <row r="18" spans="1:8" ht="14.1" customHeight="1">
      <c r="A18" s="207" t="s">
        <v>17</v>
      </c>
      <c r="B18" s="96" t="s">
        <v>18</v>
      </c>
      <c r="C18" s="97">
        <v>100</v>
      </c>
      <c r="D18" s="65">
        <v>1.9</v>
      </c>
      <c r="E18" s="65">
        <v>8.9</v>
      </c>
      <c r="F18" s="65">
        <v>7.7</v>
      </c>
      <c r="G18" s="97">
        <v>119</v>
      </c>
      <c r="H18" s="100"/>
    </row>
    <row r="19" spans="1:8" ht="14.1" customHeight="1">
      <c r="A19" s="213"/>
      <c r="B19" s="96" t="s">
        <v>19</v>
      </c>
      <c r="C19" s="97">
        <v>250</v>
      </c>
      <c r="D19" s="65">
        <v>2.7</v>
      </c>
      <c r="E19" s="65">
        <v>2.85</v>
      </c>
      <c r="F19" s="65">
        <v>18.829999999999998</v>
      </c>
      <c r="G19" s="97">
        <v>111.25</v>
      </c>
      <c r="H19" s="100">
        <v>147</v>
      </c>
    </row>
    <row r="20" spans="1:8" ht="14.1" customHeight="1">
      <c r="A20" s="213"/>
      <c r="B20" s="96" t="s">
        <v>21</v>
      </c>
      <c r="C20" s="97">
        <v>100</v>
      </c>
      <c r="D20" s="65">
        <v>10.8</v>
      </c>
      <c r="E20" s="65">
        <v>10.3</v>
      </c>
      <c r="F20" s="65">
        <v>16.22</v>
      </c>
      <c r="G20" s="97">
        <v>255.94</v>
      </c>
      <c r="H20" s="100" t="s">
        <v>20</v>
      </c>
    </row>
    <row r="21" spans="1:8" ht="14.1" customHeight="1">
      <c r="A21" s="213"/>
      <c r="B21" s="96" t="s">
        <v>23</v>
      </c>
      <c r="C21" s="97">
        <v>20</v>
      </c>
      <c r="D21" s="65">
        <v>0.69</v>
      </c>
      <c r="E21" s="65">
        <v>0.77</v>
      </c>
      <c r="F21" s="65">
        <v>1.64</v>
      </c>
      <c r="G21" s="97">
        <v>16.48</v>
      </c>
      <c r="H21" s="100" t="s">
        <v>22</v>
      </c>
    </row>
    <row r="22" spans="1:8" ht="14.1" customHeight="1">
      <c r="A22" s="213"/>
      <c r="B22" s="96" t="s">
        <v>24</v>
      </c>
      <c r="C22" s="97">
        <v>180</v>
      </c>
      <c r="D22" s="65">
        <v>9.1999999999999993</v>
      </c>
      <c r="E22" s="65">
        <v>7.91</v>
      </c>
      <c r="F22" s="65">
        <v>46.62</v>
      </c>
      <c r="G22" s="97">
        <v>270.81</v>
      </c>
      <c r="H22" s="100">
        <v>237</v>
      </c>
    </row>
    <row r="23" spans="1:8" ht="14.1" customHeight="1">
      <c r="A23" s="213"/>
      <c r="B23" s="96" t="s">
        <v>25</v>
      </c>
      <c r="C23" s="97">
        <v>200</v>
      </c>
      <c r="D23" s="65">
        <v>0.08</v>
      </c>
      <c r="E23" s="65">
        <v>0</v>
      </c>
      <c r="F23" s="65">
        <v>10.62</v>
      </c>
      <c r="G23" s="97">
        <v>40.44</v>
      </c>
      <c r="H23" s="100">
        <v>508</v>
      </c>
    </row>
    <row r="24" spans="1:8" ht="14.1" customHeight="1">
      <c r="A24" s="213"/>
      <c r="B24" s="96" t="s">
        <v>26</v>
      </c>
      <c r="C24" s="97">
        <v>30</v>
      </c>
      <c r="D24" s="65">
        <v>1.98</v>
      </c>
      <c r="E24" s="65">
        <v>0.27</v>
      </c>
      <c r="F24" s="65">
        <v>11.4</v>
      </c>
      <c r="G24" s="97">
        <v>59.7</v>
      </c>
      <c r="H24" s="100"/>
    </row>
    <row r="25" spans="1:8" ht="14.1" customHeight="1">
      <c r="A25" s="208"/>
      <c r="B25" s="96" t="s">
        <v>27</v>
      </c>
      <c r="C25" s="97">
        <v>30</v>
      </c>
      <c r="D25" s="65">
        <v>1.98</v>
      </c>
      <c r="E25" s="65">
        <v>0.36</v>
      </c>
      <c r="F25" s="65">
        <v>10.02</v>
      </c>
      <c r="G25" s="97">
        <v>52.2</v>
      </c>
      <c r="H25" s="100"/>
    </row>
    <row r="26" spans="1:8" s="94" customFormat="1" ht="14.1" customHeight="1">
      <c r="A26" s="209" t="s">
        <v>28</v>
      </c>
      <c r="B26" s="210"/>
      <c r="C26" s="68">
        <f t="shared" ref="C26:G26" si="1">SUM(C18:C25)</f>
        <v>910</v>
      </c>
      <c r="D26" s="66">
        <f t="shared" si="1"/>
        <v>29.33</v>
      </c>
      <c r="E26" s="66">
        <f t="shared" si="1"/>
        <v>31.36</v>
      </c>
      <c r="F26" s="66">
        <f t="shared" si="1"/>
        <v>123.05</v>
      </c>
      <c r="G26" s="68">
        <f t="shared" si="1"/>
        <v>925.82000000000016</v>
      </c>
      <c r="H26" s="99"/>
    </row>
    <row r="27" spans="1:8" ht="14.1" customHeight="1">
      <c r="A27" s="207" t="s">
        <v>29</v>
      </c>
      <c r="B27" s="96" t="s">
        <v>33</v>
      </c>
      <c r="C27" s="97">
        <v>100</v>
      </c>
      <c r="D27" s="65">
        <v>9.27</v>
      </c>
      <c r="E27" s="65">
        <v>9.5</v>
      </c>
      <c r="F27" s="65">
        <v>32.47</v>
      </c>
      <c r="G27" s="97">
        <v>239.67</v>
      </c>
      <c r="H27" s="100" t="s">
        <v>32</v>
      </c>
    </row>
    <row r="28" spans="1:8" ht="14.1" customHeight="1">
      <c r="A28" s="208"/>
      <c r="B28" s="96" t="s">
        <v>31</v>
      </c>
      <c r="C28" s="97">
        <v>200</v>
      </c>
      <c r="D28" s="65">
        <v>0.24</v>
      </c>
      <c r="E28" s="65">
        <v>0.06</v>
      </c>
      <c r="F28" s="65">
        <v>10.16</v>
      </c>
      <c r="G28" s="97">
        <v>42.14</v>
      </c>
      <c r="H28" s="100" t="s">
        <v>30</v>
      </c>
    </row>
    <row r="29" spans="1:8" s="94" customFormat="1" ht="14.1" customHeight="1">
      <c r="A29" s="209" t="s">
        <v>34</v>
      </c>
      <c r="B29" s="210"/>
      <c r="C29" s="68">
        <f t="shared" ref="C29:G29" si="2">SUM(C27:C28)</f>
        <v>300</v>
      </c>
      <c r="D29" s="66">
        <f t="shared" si="2"/>
        <v>9.51</v>
      </c>
      <c r="E29" s="66">
        <f t="shared" si="2"/>
        <v>9.56</v>
      </c>
      <c r="F29" s="66">
        <f t="shared" si="2"/>
        <v>42.629999999999995</v>
      </c>
      <c r="G29" s="68">
        <f t="shared" si="2"/>
        <v>281.81</v>
      </c>
      <c r="H29" s="99"/>
    </row>
    <row r="30" spans="1:8" s="94" customFormat="1" ht="14.1" customHeight="1" thickBot="1">
      <c r="A30" s="211" t="s">
        <v>35</v>
      </c>
      <c r="B30" s="212"/>
      <c r="C30" s="113">
        <f t="shared" ref="C30:G30" si="3">C29+C26+C17</f>
        <v>1760</v>
      </c>
      <c r="D30" s="67">
        <f t="shared" si="3"/>
        <v>57.8</v>
      </c>
      <c r="E30" s="67">
        <f t="shared" si="3"/>
        <v>59.58</v>
      </c>
      <c r="F30" s="67">
        <f t="shared" si="3"/>
        <v>243.82</v>
      </c>
      <c r="G30" s="113">
        <f t="shared" si="3"/>
        <v>1765.3300000000002</v>
      </c>
      <c r="H30" s="102"/>
    </row>
    <row r="31" spans="1:8" s="94" customFormat="1" ht="14.1" customHeight="1">
      <c r="A31" s="201" t="s">
        <v>36</v>
      </c>
      <c r="B31" s="202"/>
      <c r="C31" s="202"/>
      <c r="D31" s="202"/>
      <c r="E31" s="202"/>
      <c r="F31" s="202"/>
      <c r="G31" s="202"/>
      <c r="H31" s="203"/>
    </row>
    <row r="32" spans="1:8" ht="14.1" customHeight="1">
      <c r="A32" s="199" t="s">
        <v>11</v>
      </c>
      <c r="B32" s="95" t="s">
        <v>49</v>
      </c>
      <c r="C32" s="48">
        <v>250</v>
      </c>
      <c r="D32" s="21">
        <v>9.7799999999999994</v>
      </c>
      <c r="E32" s="21">
        <v>8.8000000000000007</v>
      </c>
      <c r="F32" s="21">
        <v>50.75</v>
      </c>
      <c r="G32" s="22">
        <v>321.64999999999998</v>
      </c>
      <c r="H32" s="29">
        <v>250</v>
      </c>
    </row>
    <row r="33" spans="1:8" ht="14.1" customHeight="1">
      <c r="A33" s="222"/>
      <c r="B33" s="95" t="s">
        <v>50</v>
      </c>
      <c r="C33" s="48">
        <v>60</v>
      </c>
      <c r="D33" s="21">
        <v>5.1100000000000003</v>
      </c>
      <c r="E33" s="21">
        <v>6.98</v>
      </c>
      <c r="F33" s="21">
        <v>22.45</v>
      </c>
      <c r="G33" s="22">
        <v>193.91</v>
      </c>
      <c r="H33" s="29">
        <v>7</v>
      </c>
    </row>
    <row r="34" spans="1:8" ht="14.1" customHeight="1">
      <c r="A34" s="222"/>
      <c r="B34" s="95" t="s">
        <v>51</v>
      </c>
      <c r="C34" s="48">
        <v>40</v>
      </c>
      <c r="D34" s="21">
        <v>5.0999999999999996</v>
      </c>
      <c r="E34" s="21">
        <v>4.5999999999999996</v>
      </c>
      <c r="F34" s="21">
        <v>0.3</v>
      </c>
      <c r="G34" s="22">
        <v>63</v>
      </c>
      <c r="H34" s="29">
        <v>300</v>
      </c>
    </row>
    <row r="35" spans="1:8" ht="14.1" customHeight="1">
      <c r="A35" s="223"/>
      <c r="B35" s="95" t="s">
        <v>52</v>
      </c>
      <c r="C35" s="48">
        <v>200</v>
      </c>
      <c r="D35" s="21">
        <v>0.2</v>
      </c>
      <c r="E35" s="21">
        <v>0</v>
      </c>
      <c r="F35" s="21">
        <v>6.5</v>
      </c>
      <c r="G35" s="22">
        <v>26.8</v>
      </c>
      <c r="H35" s="29">
        <v>143</v>
      </c>
    </row>
    <row r="36" spans="1:8" s="94" customFormat="1" ht="14.1" customHeight="1">
      <c r="A36" s="172" t="s">
        <v>16</v>
      </c>
      <c r="B36" s="204"/>
      <c r="C36" s="31">
        <f>SUM(C32:C35)</f>
        <v>550</v>
      </c>
      <c r="D36" s="31">
        <f t="shared" ref="D36:G36" si="4">SUM(D32:D35)</f>
        <v>20.190000000000001</v>
      </c>
      <c r="E36" s="31">
        <f t="shared" si="4"/>
        <v>20.380000000000003</v>
      </c>
      <c r="F36" s="31">
        <f t="shared" si="4"/>
        <v>80</v>
      </c>
      <c r="G36" s="31">
        <f t="shared" si="4"/>
        <v>605.3599999999999</v>
      </c>
      <c r="H36" s="32"/>
    </row>
    <row r="37" spans="1:8" ht="14.1" customHeight="1">
      <c r="A37" s="172" t="s">
        <v>17</v>
      </c>
      <c r="B37" s="95" t="s">
        <v>153</v>
      </c>
      <c r="C37" s="48">
        <v>100</v>
      </c>
      <c r="D37" s="21">
        <v>1.17</v>
      </c>
      <c r="E37" s="21">
        <v>0.1</v>
      </c>
      <c r="F37" s="21">
        <v>5.67</v>
      </c>
      <c r="G37" s="22">
        <v>28.33</v>
      </c>
      <c r="H37" s="29">
        <v>16</v>
      </c>
    </row>
    <row r="38" spans="1:8" ht="14.1" customHeight="1">
      <c r="A38" s="172"/>
      <c r="B38" s="95" t="s">
        <v>41</v>
      </c>
      <c r="C38" s="48">
        <v>250</v>
      </c>
      <c r="D38" s="21">
        <v>2.25</v>
      </c>
      <c r="E38" s="21">
        <v>7.43</v>
      </c>
      <c r="F38" s="21">
        <v>14.43</v>
      </c>
      <c r="G38" s="22">
        <v>120.85</v>
      </c>
      <c r="H38" s="29">
        <v>131</v>
      </c>
    </row>
    <row r="39" spans="1:8" ht="14.1" customHeight="1">
      <c r="A39" s="172"/>
      <c r="B39" s="95" t="s">
        <v>42</v>
      </c>
      <c r="C39" s="48">
        <v>100</v>
      </c>
      <c r="D39" s="21">
        <v>15.74</v>
      </c>
      <c r="E39" s="21">
        <v>11.85</v>
      </c>
      <c r="F39" s="21">
        <v>39.14</v>
      </c>
      <c r="G39" s="22">
        <v>224.47</v>
      </c>
      <c r="H39" s="100" t="s">
        <v>95</v>
      </c>
    </row>
    <row r="40" spans="1:8" ht="14.1" customHeight="1">
      <c r="A40" s="172"/>
      <c r="B40" s="95" t="s">
        <v>43</v>
      </c>
      <c r="C40" s="48">
        <v>180</v>
      </c>
      <c r="D40" s="21">
        <v>3.67</v>
      </c>
      <c r="E40" s="21">
        <v>9.36</v>
      </c>
      <c r="F40" s="21">
        <v>24.53</v>
      </c>
      <c r="G40" s="22">
        <v>236.7</v>
      </c>
      <c r="H40" s="29">
        <v>312</v>
      </c>
    </row>
    <row r="41" spans="1:8" ht="14.1" customHeight="1">
      <c r="A41" s="172"/>
      <c r="B41" s="95" t="s">
        <v>167</v>
      </c>
      <c r="C41" s="48">
        <v>180</v>
      </c>
      <c r="D41" s="21">
        <v>3.64</v>
      </c>
      <c r="E41" s="21">
        <v>9.66</v>
      </c>
      <c r="F41" s="21">
        <v>24.35</v>
      </c>
      <c r="G41" s="22">
        <v>233.88</v>
      </c>
      <c r="H41" s="29">
        <v>173</v>
      </c>
    </row>
    <row r="42" spans="1:8" ht="14.1" customHeight="1">
      <c r="A42" s="172"/>
      <c r="B42" s="95" t="s">
        <v>45</v>
      </c>
      <c r="C42" s="48">
        <v>200</v>
      </c>
      <c r="D42" s="21">
        <v>1.92</v>
      </c>
      <c r="E42" s="21">
        <v>0.12</v>
      </c>
      <c r="F42" s="21">
        <v>25.86</v>
      </c>
      <c r="G42" s="22">
        <v>112.36</v>
      </c>
      <c r="H42" s="30" t="s">
        <v>44</v>
      </c>
    </row>
    <row r="43" spans="1:8" ht="14.1" customHeight="1">
      <c r="A43" s="172"/>
      <c r="B43" s="95" t="s">
        <v>26</v>
      </c>
      <c r="C43" s="48">
        <v>30</v>
      </c>
      <c r="D43" s="21">
        <v>1.98</v>
      </c>
      <c r="E43" s="21">
        <v>0.27</v>
      </c>
      <c r="F43" s="21">
        <v>11.4</v>
      </c>
      <c r="G43" s="22">
        <v>59.7</v>
      </c>
      <c r="H43" s="29"/>
    </row>
    <row r="44" spans="1:8" ht="14.1" customHeight="1">
      <c r="A44" s="172"/>
      <c r="B44" s="95" t="s">
        <v>27</v>
      </c>
      <c r="C44" s="48">
        <v>30</v>
      </c>
      <c r="D44" s="21">
        <v>1.98</v>
      </c>
      <c r="E44" s="21">
        <v>0.36</v>
      </c>
      <c r="F44" s="21">
        <v>10.02</v>
      </c>
      <c r="G44" s="22">
        <v>52.2</v>
      </c>
      <c r="H44" s="29"/>
    </row>
    <row r="45" spans="1:8" s="94" customFormat="1" ht="14.1" customHeight="1">
      <c r="A45" s="172" t="s">
        <v>28</v>
      </c>
      <c r="B45" s="204"/>
      <c r="C45" s="31">
        <f>SUM(C37:C44)-C41</f>
        <v>890</v>
      </c>
      <c r="D45" s="31">
        <f t="shared" ref="D45:G45" si="5">SUM(D37:D44)-D41</f>
        <v>28.71</v>
      </c>
      <c r="E45" s="31">
        <f t="shared" si="5"/>
        <v>29.49</v>
      </c>
      <c r="F45" s="31">
        <f t="shared" si="5"/>
        <v>131.05000000000004</v>
      </c>
      <c r="G45" s="31">
        <f t="shared" si="5"/>
        <v>834.61</v>
      </c>
      <c r="H45" s="32"/>
    </row>
    <row r="46" spans="1:8" ht="14.1" customHeight="1">
      <c r="A46" s="172" t="s">
        <v>29</v>
      </c>
      <c r="B46" s="95" t="s">
        <v>46</v>
      </c>
      <c r="C46" s="48">
        <v>200</v>
      </c>
      <c r="D46" s="21">
        <v>0</v>
      </c>
      <c r="E46" s="21">
        <v>0</v>
      </c>
      <c r="F46" s="21">
        <v>15</v>
      </c>
      <c r="G46" s="22">
        <v>95</v>
      </c>
      <c r="H46" s="29">
        <v>614</v>
      </c>
    </row>
    <row r="47" spans="1:8" ht="14.1" customHeight="1">
      <c r="A47" s="172"/>
      <c r="B47" s="95" t="s">
        <v>47</v>
      </c>
      <c r="C47" s="48">
        <v>100</v>
      </c>
      <c r="D47" s="21">
        <v>10.31</v>
      </c>
      <c r="E47" s="21">
        <v>10</v>
      </c>
      <c r="F47" s="21">
        <v>25.13</v>
      </c>
      <c r="G47" s="22">
        <v>245.94</v>
      </c>
      <c r="H47" s="29">
        <v>438</v>
      </c>
    </row>
    <row r="48" spans="1:8" s="94" customFormat="1" ht="14.1" customHeight="1">
      <c r="A48" s="172" t="s">
        <v>34</v>
      </c>
      <c r="B48" s="204"/>
      <c r="C48" s="31">
        <f>SUM(C46:C47)</f>
        <v>300</v>
      </c>
      <c r="D48" s="31">
        <f t="shared" ref="D48:G48" si="6">SUM(D46:D47)</f>
        <v>10.31</v>
      </c>
      <c r="E48" s="31">
        <f t="shared" si="6"/>
        <v>10</v>
      </c>
      <c r="F48" s="31">
        <f t="shared" si="6"/>
        <v>40.129999999999995</v>
      </c>
      <c r="G48" s="31">
        <f t="shared" si="6"/>
        <v>340.94</v>
      </c>
      <c r="H48" s="32"/>
    </row>
    <row r="49" spans="1:15" s="94" customFormat="1" ht="14.1" customHeight="1" thickBot="1">
      <c r="A49" s="199" t="s">
        <v>35</v>
      </c>
      <c r="B49" s="200"/>
      <c r="C49" s="34">
        <f>C48+C45+C36</f>
        <v>1740</v>
      </c>
      <c r="D49" s="34">
        <f t="shared" ref="D49:G49" si="7">D48+D45+D36</f>
        <v>59.210000000000008</v>
      </c>
      <c r="E49" s="34">
        <f t="shared" si="7"/>
        <v>59.87</v>
      </c>
      <c r="F49" s="34">
        <f t="shared" si="7"/>
        <v>251.18000000000004</v>
      </c>
      <c r="G49" s="34">
        <f t="shared" si="7"/>
        <v>1780.9099999999999</v>
      </c>
      <c r="H49" s="35"/>
    </row>
    <row r="50" spans="1:15" s="94" customFormat="1" ht="14.1" customHeight="1">
      <c r="A50" s="201" t="s">
        <v>48</v>
      </c>
      <c r="B50" s="202"/>
      <c r="C50" s="202"/>
      <c r="D50" s="202"/>
      <c r="E50" s="202"/>
      <c r="F50" s="202"/>
      <c r="G50" s="202"/>
      <c r="H50" s="203"/>
    </row>
    <row r="51" spans="1:15" ht="14.1" customHeight="1">
      <c r="A51" s="172" t="s">
        <v>11</v>
      </c>
      <c r="B51" s="95" t="s">
        <v>37</v>
      </c>
      <c r="C51" s="48">
        <v>250</v>
      </c>
      <c r="D51" s="21">
        <v>17.649999999999999</v>
      </c>
      <c r="E51" s="21">
        <v>11.95</v>
      </c>
      <c r="F51" s="21">
        <v>37.549999999999997</v>
      </c>
      <c r="G51" s="22">
        <v>309.35000000000002</v>
      </c>
      <c r="H51" s="29">
        <v>117</v>
      </c>
      <c r="I51" s="19"/>
      <c r="J51" s="17"/>
      <c r="K51" s="18"/>
      <c r="L51" s="18"/>
      <c r="M51" s="18"/>
      <c r="N51" s="20"/>
      <c r="O51" s="17"/>
    </row>
    <row r="52" spans="1:15" ht="14.1" customHeight="1">
      <c r="A52" s="172"/>
      <c r="B52" s="95" t="s">
        <v>38</v>
      </c>
      <c r="C52" s="48">
        <v>100</v>
      </c>
      <c r="D52" s="21">
        <v>3.83</v>
      </c>
      <c r="E52" s="21">
        <v>6.72</v>
      </c>
      <c r="F52" s="21">
        <v>41.19</v>
      </c>
      <c r="G52" s="22">
        <v>276.61</v>
      </c>
      <c r="H52" s="29">
        <v>270</v>
      </c>
      <c r="I52" s="19"/>
      <c r="J52" s="17"/>
      <c r="K52" s="18"/>
      <c r="L52" s="18"/>
      <c r="M52" s="18"/>
      <c r="N52" s="20"/>
      <c r="O52" s="17"/>
    </row>
    <row r="53" spans="1:15" ht="14.1" customHeight="1">
      <c r="A53" s="172"/>
      <c r="B53" s="95" t="s">
        <v>159</v>
      </c>
      <c r="C53" s="48">
        <v>200</v>
      </c>
      <c r="D53" s="21">
        <v>0.16</v>
      </c>
      <c r="E53" s="21">
        <v>0.04</v>
      </c>
      <c r="F53" s="21">
        <v>9.1</v>
      </c>
      <c r="G53" s="22">
        <v>36.94</v>
      </c>
      <c r="H53" s="30" t="s">
        <v>39</v>
      </c>
      <c r="I53" s="19"/>
      <c r="J53" s="17"/>
      <c r="K53" s="18"/>
      <c r="L53" s="18"/>
      <c r="M53" s="18"/>
      <c r="N53" s="20"/>
      <c r="O53" s="17"/>
    </row>
    <row r="54" spans="1:15" s="94" customFormat="1" ht="14.1" customHeight="1">
      <c r="A54" s="172" t="s">
        <v>16</v>
      </c>
      <c r="B54" s="204"/>
      <c r="C54" s="31">
        <f>SUM(C51:C53)</f>
        <v>550</v>
      </c>
      <c r="D54" s="31">
        <f t="shared" ref="D54:G54" si="8">SUM(D51:D53)</f>
        <v>21.639999999999997</v>
      </c>
      <c r="E54" s="31">
        <f t="shared" si="8"/>
        <v>18.709999999999997</v>
      </c>
      <c r="F54" s="31">
        <f t="shared" si="8"/>
        <v>87.839999999999989</v>
      </c>
      <c r="G54" s="31">
        <f t="shared" si="8"/>
        <v>622.90000000000009</v>
      </c>
      <c r="H54" s="32"/>
    </row>
    <row r="55" spans="1:15" ht="14.1" customHeight="1">
      <c r="A55" s="216" t="s">
        <v>17</v>
      </c>
      <c r="B55" s="95" t="s">
        <v>40</v>
      </c>
      <c r="C55" s="48">
        <v>100</v>
      </c>
      <c r="D55" s="21">
        <v>0.8</v>
      </c>
      <c r="E55" s="21">
        <v>0.1</v>
      </c>
      <c r="F55" s="21">
        <v>1.7</v>
      </c>
      <c r="G55" s="22">
        <v>13</v>
      </c>
      <c r="H55" s="29"/>
    </row>
    <row r="56" spans="1:15" ht="14.1" customHeight="1">
      <c r="A56" s="217"/>
      <c r="B56" s="96" t="s">
        <v>149</v>
      </c>
      <c r="C56" s="97">
        <v>250</v>
      </c>
      <c r="D56" s="65">
        <v>3.22</v>
      </c>
      <c r="E56" s="65">
        <v>6.8</v>
      </c>
      <c r="F56" s="65">
        <v>19.8</v>
      </c>
      <c r="G56" s="97">
        <v>111.6</v>
      </c>
      <c r="H56" s="100" t="s">
        <v>72</v>
      </c>
    </row>
    <row r="57" spans="1:15" ht="14.1" customHeight="1">
      <c r="A57" s="217"/>
      <c r="B57" s="96" t="s">
        <v>74</v>
      </c>
      <c r="C57" s="97">
        <v>100</v>
      </c>
      <c r="D57" s="65">
        <v>13.4</v>
      </c>
      <c r="E57" s="65">
        <v>15.5</v>
      </c>
      <c r="F57" s="65">
        <v>9.58</v>
      </c>
      <c r="G57" s="97">
        <v>220.11</v>
      </c>
      <c r="H57" s="100" t="s">
        <v>73</v>
      </c>
    </row>
    <row r="58" spans="1:15" ht="14.1" customHeight="1">
      <c r="A58" s="217"/>
      <c r="B58" s="96" t="s">
        <v>75</v>
      </c>
      <c r="C58" s="97">
        <v>20</v>
      </c>
      <c r="D58" s="65">
        <v>0.12</v>
      </c>
      <c r="E58" s="65">
        <v>0.75</v>
      </c>
      <c r="F58" s="65">
        <v>1.07</v>
      </c>
      <c r="G58" s="97">
        <v>11.5</v>
      </c>
      <c r="H58" s="100">
        <v>453</v>
      </c>
    </row>
    <row r="59" spans="1:15" ht="14.1" customHeight="1">
      <c r="A59" s="217"/>
      <c r="B59" s="96" t="s">
        <v>77</v>
      </c>
      <c r="C59" s="97">
        <v>180</v>
      </c>
      <c r="D59" s="65">
        <v>7.08</v>
      </c>
      <c r="E59" s="65">
        <v>4.45</v>
      </c>
      <c r="F59" s="65">
        <v>43.09</v>
      </c>
      <c r="G59" s="97">
        <v>283.79000000000002</v>
      </c>
      <c r="H59" s="100" t="s">
        <v>76</v>
      </c>
    </row>
    <row r="60" spans="1:15" ht="14.1" customHeight="1">
      <c r="A60" s="217"/>
      <c r="B60" s="96" t="s">
        <v>79</v>
      </c>
      <c r="C60" s="97">
        <v>200</v>
      </c>
      <c r="D60" s="65">
        <v>0</v>
      </c>
      <c r="E60" s="65">
        <v>0</v>
      </c>
      <c r="F60" s="65">
        <v>19</v>
      </c>
      <c r="G60" s="97">
        <v>75</v>
      </c>
      <c r="H60" s="100" t="s">
        <v>78</v>
      </c>
    </row>
    <row r="61" spans="1:15" ht="14.1" customHeight="1">
      <c r="A61" s="217"/>
      <c r="B61" s="96" t="s">
        <v>26</v>
      </c>
      <c r="C61" s="97">
        <v>30</v>
      </c>
      <c r="D61" s="65">
        <v>1.98</v>
      </c>
      <c r="E61" s="65">
        <v>0.27</v>
      </c>
      <c r="F61" s="65">
        <v>11.4</v>
      </c>
      <c r="G61" s="97">
        <v>59.7</v>
      </c>
      <c r="H61" s="100"/>
    </row>
    <row r="62" spans="1:15" ht="14.1" customHeight="1">
      <c r="A62" s="218"/>
      <c r="B62" s="96" t="s">
        <v>27</v>
      </c>
      <c r="C62" s="97">
        <v>30</v>
      </c>
      <c r="D62" s="65">
        <v>1.98</v>
      </c>
      <c r="E62" s="65">
        <v>0.36</v>
      </c>
      <c r="F62" s="65">
        <v>10.02</v>
      </c>
      <c r="G62" s="97">
        <v>52.2</v>
      </c>
      <c r="H62" s="100"/>
    </row>
    <row r="63" spans="1:15" s="94" customFormat="1" ht="14.1" customHeight="1">
      <c r="A63" s="209" t="s">
        <v>28</v>
      </c>
      <c r="B63" s="210"/>
      <c r="C63" s="68">
        <f>SUM(C55:C62)</f>
        <v>910</v>
      </c>
      <c r="D63" s="68">
        <f t="shared" ref="D63:G63" si="9">SUM(D55:D62)</f>
        <v>28.580000000000005</v>
      </c>
      <c r="E63" s="68">
        <f t="shared" si="9"/>
        <v>28.229999999999997</v>
      </c>
      <c r="F63" s="68">
        <f t="shared" si="9"/>
        <v>115.66000000000001</v>
      </c>
      <c r="G63" s="68">
        <f t="shared" si="9"/>
        <v>826.90000000000009</v>
      </c>
      <c r="H63" s="99"/>
    </row>
    <row r="64" spans="1:15" ht="14.1" customHeight="1">
      <c r="A64" s="207" t="s">
        <v>29</v>
      </c>
      <c r="B64" s="96" t="s">
        <v>65</v>
      </c>
      <c r="C64" s="97">
        <v>200</v>
      </c>
      <c r="D64" s="65">
        <v>4.5</v>
      </c>
      <c r="E64" s="65">
        <v>5</v>
      </c>
      <c r="F64" s="65">
        <v>15.6</v>
      </c>
      <c r="G64" s="97">
        <v>158</v>
      </c>
      <c r="H64" s="100"/>
    </row>
    <row r="65" spans="1:8" ht="14.1" customHeight="1">
      <c r="A65" s="208"/>
      <c r="B65" s="96" t="s">
        <v>67</v>
      </c>
      <c r="C65" s="97">
        <v>100</v>
      </c>
      <c r="D65" s="65">
        <v>5.76</v>
      </c>
      <c r="E65" s="65">
        <v>4.7300000000000004</v>
      </c>
      <c r="F65" s="65">
        <v>28.95</v>
      </c>
      <c r="G65" s="97">
        <v>175.13</v>
      </c>
      <c r="H65" s="100" t="s">
        <v>66</v>
      </c>
    </row>
    <row r="66" spans="1:8" s="94" customFormat="1" ht="14.1" customHeight="1">
      <c r="A66" s="172" t="s">
        <v>34</v>
      </c>
      <c r="B66" s="204"/>
      <c r="C66" s="31">
        <f>SUM(C64:C65)</f>
        <v>300</v>
      </c>
      <c r="D66" s="31">
        <f t="shared" ref="D66:G66" si="10">SUM(D64:D65)</f>
        <v>10.26</v>
      </c>
      <c r="E66" s="31">
        <f t="shared" si="10"/>
        <v>9.73</v>
      </c>
      <c r="F66" s="31">
        <f t="shared" si="10"/>
        <v>44.55</v>
      </c>
      <c r="G66" s="31">
        <f t="shared" si="10"/>
        <v>333.13</v>
      </c>
      <c r="H66" s="32"/>
    </row>
    <row r="67" spans="1:8" s="94" customFormat="1" ht="14.1" customHeight="1" thickBot="1">
      <c r="A67" s="199" t="s">
        <v>35</v>
      </c>
      <c r="B67" s="200"/>
      <c r="C67" s="34">
        <f t="shared" ref="C67:G67" si="11">C66+C63+C54</f>
        <v>1760</v>
      </c>
      <c r="D67" s="34">
        <f t="shared" si="11"/>
        <v>60.480000000000004</v>
      </c>
      <c r="E67" s="34">
        <f t="shared" si="11"/>
        <v>56.669999999999987</v>
      </c>
      <c r="F67" s="34">
        <f t="shared" si="11"/>
        <v>248.05</v>
      </c>
      <c r="G67" s="34">
        <f t="shared" si="11"/>
        <v>1782.9300000000003</v>
      </c>
      <c r="H67" s="35"/>
    </row>
    <row r="68" spans="1:8" s="94" customFormat="1" ht="14.1" customHeight="1">
      <c r="A68" s="201" t="s">
        <v>58</v>
      </c>
      <c r="B68" s="202"/>
      <c r="C68" s="202"/>
      <c r="D68" s="202"/>
      <c r="E68" s="202"/>
      <c r="F68" s="202"/>
      <c r="G68" s="202"/>
      <c r="H68" s="203"/>
    </row>
    <row r="69" spans="1:8" ht="14.1" customHeight="1">
      <c r="A69" s="172" t="s">
        <v>11</v>
      </c>
      <c r="B69" s="96" t="s">
        <v>161</v>
      </c>
      <c r="C69" s="109">
        <v>100</v>
      </c>
      <c r="D69" s="69">
        <v>1.17</v>
      </c>
      <c r="E69" s="69">
        <v>0.1</v>
      </c>
      <c r="F69" s="69">
        <v>5.67</v>
      </c>
      <c r="G69" s="110">
        <v>28.33</v>
      </c>
      <c r="H69" s="121"/>
    </row>
    <row r="70" spans="1:8" ht="14.1" customHeight="1">
      <c r="A70" s="172"/>
      <c r="B70" s="96" t="s">
        <v>126</v>
      </c>
      <c r="C70" s="97">
        <v>100</v>
      </c>
      <c r="D70" s="65">
        <v>1.43</v>
      </c>
      <c r="E70" s="65">
        <v>0.83</v>
      </c>
      <c r="F70" s="65">
        <v>2.83</v>
      </c>
      <c r="G70" s="65">
        <v>75.98</v>
      </c>
      <c r="H70" s="121"/>
    </row>
    <row r="71" spans="1:8" ht="14.1" customHeight="1">
      <c r="A71" s="172"/>
      <c r="B71" s="96" t="s">
        <v>163</v>
      </c>
      <c r="C71" s="97">
        <v>100</v>
      </c>
      <c r="D71" s="65">
        <v>8.1</v>
      </c>
      <c r="E71" s="65">
        <v>9.5</v>
      </c>
      <c r="F71" s="65">
        <v>9.4700000000000006</v>
      </c>
      <c r="G71" s="97">
        <v>181.52</v>
      </c>
      <c r="H71" s="121" t="s">
        <v>164</v>
      </c>
    </row>
    <row r="72" spans="1:8" ht="14.1" customHeight="1">
      <c r="A72" s="172"/>
      <c r="B72" s="96" t="s">
        <v>24</v>
      </c>
      <c r="C72" s="97">
        <v>180</v>
      </c>
      <c r="D72" s="65">
        <v>9.17</v>
      </c>
      <c r="E72" s="65">
        <v>9.5</v>
      </c>
      <c r="F72" s="65">
        <v>46.62</v>
      </c>
      <c r="G72" s="97">
        <v>270.81</v>
      </c>
      <c r="H72" s="100">
        <v>237</v>
      </c>
    </row>
    <row r="73" spans="1:8" ht="14.1" customHeight="1">
      <c r="A73" s="172"/>
      <c r="B73" s="96" t="s">
        <v>106</v>
      </c>
      <c r="C73" s="97">
        <v>15</v>
      </c>
      <c r="D73" s="65">
        <v>0.26</v>
      </c>
      <c r="E73" s="65">
        <v>1.03</v>
      </c>
      <c r="F73" s="65">
        <v>0.84</v>
      </c>
      <c r="G73" s="97">
        <v>13.9</v>
      </c>
      <c r="H73" s="100">
        <v>354</v>
      </c>
    </row>
    <row r="74" spans="1:8" ht="14.1" customHeight="1">
      <c r="A74" s="172"/>
      <c r="B74" s="96" t="s">
        <v>26</v>
      </c>
      <c r="C74" s="97">
        <v>30</v>
      </c>
      <c r="D74" s="65">
        <v>1.98</v>
      </c>
      <c r="E74" s="65">
        <v>0.27</v>
      </c>
      <c r="F74" s="65">
        <v>11.4</v>
      </c>
      <c r="G74" s="97">
        <v>59.7</v>
      </c>
      <c r="H74" s="100"/>
    </row>
    <row r="75" spans="1:8" ht="14.1" customHeight="1">
      <c r="A75" s="172"/>
      <c r="B75" s="96" t="s">
        <v>60</v>
      </c>
      <c r="C75" s="97">
        <v>200</v>
      </c>
      <c r="D75" s="65">
        <v>0.24</v>
      </c>
      <c r="E75" s="65">
        <v>0</v>
      </c>
      <c r="F75" s="65">
        <v>7.14</v>
      </c>
      <c r="G75" s="97">
        <v>29.8</v>
      </c>
      <c r="H75" s="100">
        <v>144</v>
      </c>
    </row>
    <row r="76" spans="1:8" s="94" customFormat="1" ht="14.1" customHeight="1">
      <c r="A76" s="172" t="s">
        <v>16</v>
      </c>
      <c r="B76" s="204"/>
      <c r="C76" s="31">
        <f>SUM(C69:C75)-C70</f>
        <v>625</v>
      </c>
      <c r="D76" s="31">
        <f t="shared" ref="D76:G76" si="12">SUM(D69:D75)-D70</f>
        <v>20.919999999999998</v>
      </c>
      <c r="E76" s="31">
        <f t="shared" si="12"/>
        <v>20.400000000000002</v>
      </c>
      <c r="F76" s="31">
        <f t="shared" si="12"/>
        <v>81.140000000000015</v>
      </c>
      <c r="G76" s="31">
        <f t="shared" si="12"/>
        <v>584.06000000000006</v>
      </c>
      <c r="H76" s="32"/>
    </row>
    <row r="77" spans="1:8" ht="14.1" customHeight="1">
      <c r="A77" s="172" t="s">
        <v>17</v>
      </c>
      <c r="B77" s="95" t="s">
        <v>61</v>
      </c>
      <c r="C77" s="48">
        <v>100</v>
      </c>
      <c r="D77" s="21">
        <v>3.48</v>
      </c>
      <c r="E77" s="21">
        <v>4.62</v>
      </c>
      <c r="F77" s="21">
        <v>9.86</v>
      </c>
      <c r="G77" s="22">
        <v>68.739999999999995</v>
      </c>
      <c r="H77" s="29">
        <v>119</v>
      </c>
    </row>
    <row r="78" spans="1:8" ht="14.1" customHeight="1">
      <c r="A78" s="172"/>
      <c r="B78" s="95" t="s">
        <v>63</v>
      </c>
      <c r="C78" s="48">
        <v>250</v>
      </c>
      <c r="D78" s="21">
        <v>2.2999999999999998</v>
      </c>
      <c r="E78" s="21" t="s">
        <v>124</v>
      </c>
      <c r="F78" s="21">
        <v>27.63</v>
      </c>
      <c r="G78" s="22">
        <v>161.69999999999999</v>
      </c>
      <c r="H78" s="30" t="s">
        <v>62</v>
      </c>
    </row>
    <row r="79" spans="1:8" ht="14.1" customHeight="1">
      <c r="A79" s="172"/>
      <c r="B79" s="95" t="s">
        <v>64</v>
      </c>
      <c r="C79" s="48">
        <v>280</v>
      </c>
      <c r="D79" s="21">
        <v>18.739999999999998</v>
      </c>
      <c r="E79" s="21">
        <v>22.74</v>
      </c>
      <c r="F79" s="21">
        <v>61.59</v>
      </c>
      <c r="G79" s="22">
        <v>493.77</v>
      </c>
      <c r="H79" s="29">
        <v>407</v>
      </c>
    </row>
    <row r="80" spans="1:8" ht="14.1" customHeight="1">
      <c r="A80" s="172"/>
      <c r="B80" s="95" t="s">
        <v>31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30" t="s">
        <v>30</v>
      </c>
    </row>
    <row r="81" spans="1:8" ht="14.1" customHeight="1">
      <c r="A81" s="172"/>
      <c r="B81" s="95" t="s">
        <v>26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29"/>
    </row>
    <row r="82" spans="1:8" ht="14.1" customHeight="1">
      <c r="A82" s="172"/>
      <c r="B82" s="95" t="s">
        <v>27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29"/>
    </row>
    <row r="83" spans="1:8" s="94" customFormat="1" ht="14.1" customHeight="1">
      <c r="A83" s="172" t="s">
        <v>28</v>
      </c>
      <c r="B83" s="204"/>
      <c r="C83" s="31">
        <f>SUM(C77:C82)</f>
        <v>890</v>
      </c>
      <c r="D83" s="31">
        <f t="shared" ref="D83:G83" si="13">SUM(D77:D82)</f>
        <v>28.719999999999995</v>
      </c>
      <c r="E83" s="31">
        <f t="shared" si="13"/>
        <v>28.049999999999997</v>
      </c>
      <c r="F83" s="31">
        <f t="shared" si="13"/>
        <v>130.66</v>
      </c>
      <c r="G83" s="31">
        <f t="shared" si="13"/>
        <v>878.25000000000011</v>
      </c>
      <c r="H83" s="32"/>
    </row>
    <row r="84" spans="1:8" ht="14.1" customHeight="1">
      <c r="A84" s="207" t="s">
        <v>29</v>
      </c>
      <c r="B84" s="96" t="s">
        <v>55</v>
      </c>
      <c r="C84" s="97">
        <v>200</v>
      </c>
      <c r="D84" s="65">
        <v>0.2</v>
      </c>
      <c r="E84" s="65">
        <v>0.2</v>
      </c>
      <c r="F84" s="65">
        <v>12.8</v>
      </c>
      <c r="G84" s="97">
        <v>100</v>
      </c>
      <c r="H84" s="100"/>
    </row>
    <row r="85" spans="1:8" ht="14.1" customHeight="1">
      <c r="A85" s="208"/>
      <c r="B85" s="96" t="s">
        <v>57</v>
      </c>
      <c r="C85" s="97">
        <v>100</v>
      </c>
      <c r="D85" s="65">
        <v>9.4700000000000006</v>
      </c>
      <c r="E85" s="65">
        <v>10.28</v>
      </c>
      <c r="F85" s="65">
        <v>35.159999999999997</v>
      </c>
      <c r="G85" s="97">
        <v>225.64</v>
      </c>
      <c r="H85" s="100" t="s">
        <v>56</v>
      </c>
    </row>
    <row r="86" spans="1:8" s="94" customFormat="1" ht="14.1" customHeight="1">
      <c r="A86" s="209" t="s">
        <v>34</v>
      </c>
      <c r="B86" s="210"/>
      <c r="C86" s="68">
        <f t="shared" ref="C86:G86" si="14">SUM(C84:C85)</f>
        <v>300</v>
      </c>
      <c r="D86" s="66">
        <f t="shared" si="14"/>
        <v>9.67</v>
      </c>
      <c r="E86" s="66">
        <f t="shared" si="14"/>
        <v>10.479999999999999</v>
      </c>
      <c r="F86" s="66">
        <f t="shared" si="14"/>
        <v>47.959999999999994</v>
      </c>
      <c r="G86" s="68">
        <f t="shared" si="14"/>
        <v>325.64</v>
      </c>
      <c r="H86" s="99"/>
    </row>
    <row r="87" spans="1:8" s="94" customFormat="1" ht="14.1" customHeight="1" thickBot="1">
      <c r="A87" s="214" t="s">
        <v>35</v>
      </c>
      <c r="B87" s="215"/>
      <c r="C87" s="107">
        <f t="shared" ref="C87:G87" si="15">C86+C83+C76</f>
        <v>1815</v>
      </c>
      <c r="D87" s="108">
        <f t="shared" si="15"/>
        <v>59.309999999999988</v>
      </c>
      <c r="E87" s="108">
        <f t="shared" si="15"/>
        <v>58.929999999999993</v>
      </c>
      <c r="F87" s="108">
        <f t="shared" si="15"/>
        <v>259.76</v>
      </c>
      <c r="G87" s="108">
        <f t="shared" si="15"/>
        <v>1787.9500000000003</v>
      </c>
      <c r="H87" s="101"/>
    </row>
    <row r="88" spans="1:8" s="94" customFormat="1" ht="14.1" customHeight="1">
      <c r="A88" s="201" t="s">
        <v>68</v>
      </c>
      <c r="B88" s="202"/>
      <c r="C88" s="202"/>
      <c r="D88" s="202"/>
      <c r="E88" s="202"/>
      <c r="F88" s="202"/>
      <c r="G88" s="202"/>
      <c r="H88" s="203"/>
    </row>
    <row r="89" spans="1:8" ht="14.1" customHeight="1">
      <c r="A89" s="207" t="s">
        <v>11</v>
      </c>
      <c r="B89" s="96" t="s">
        <v>69</v>
      </c>
      <c r="C89" s="97">
        <v>250</v>
      </c>
      <c r="D89" s="65">
        <v>21.1</v>
      </c>
      <c r="E89" s="65">
        <v>21.88</v>
      </c>
      <c r="F89" s="65">
        <v>63.35</v>
      </c>
      <c r="G89" s="97">
        <v>494.73</v>
      </c>
      <c r="H89" s="100">
        <v>296</v>
      </c>
    </row>
    <row r="90" spans="1:8" ht="14.1" customHeight="1">
      <c r="A90" s="213"/>
      <c r="B90" s="96" t="s">
        <v>151</v>
      </c>
      <c r="C90" s="97">
        <v>100</v>
      </c>
      <c r="D90" s="65">
        <v>0.4</v>
      </c>
      <c r="E90" s="65">
        <v>0.4</v>
      </c>
      <c r="F90" s="65">
        <v>9.8000000000000007</v>
      </c>
      <c r="G90" s="97">
        <v>47</v>
      </c>
      <c r="H90" s="100"/>
    </row>
    <row r="91" spans="1:8" ht="14.1" customHeight="1">
      <c r="A91" s="208"/>
      <c r="B91" s="96" t="s">
        <v>71</v>
      </c>
      <c r="C91" s="97">
        <v>200</v>
      </c>
      <c r="D91" s="65">
        <v>0.26</v>
      </c>
      <c r="E91" s="65">
        <v>0.02</v>
      </c>
      <c r="F91" s="65">
        <v>8.06</v>
      </c>
      <c r="G91" s="97">
        <v>33.22</v>
      </c>
      <c r="H91" s="100" t="s">
        <v>70</v>
      </c>
    </row>
    <row r="92" spans="1:8" s="94" customFormat="1" ht="14.1" customHeight="1">
      <c r="A92" s="209" t="s">
        <v>16</v>
      </c>
      <c r="B92" s="210"/>
      <c r="C92" s="68">
        <f t="shared" ref="C92:G92" si="16">SUM(C89:C91)</f>
        <v>550</v>
      </c>
      <c r="D92" s="66">
        <f t="shared" si="16"/>
        <v>21.76</v>
      </c>
      <c r="E92" s="66">
        <f t="shared" si="16"/>
        <v>22.299999999999997</v>
      </c>
      <c r="F92" s="66">
        <f t="shared" si="16"/>
        <v>81.210000000000008</v>
      </c>
      <c r="G92" s="68">
        <f t="shared" si="16"/>
        <v>574.95000000000005</v>
      </c>
      <c r="H92" s="99"/>
    </row>
    <row r="93" spans="1:8" ht="14.1" customHeight="1">
      <c r="A93" s="207" t="s">
        <v>17</v>
      </c>
      <c r="B93" s="96" t="s">
        <v>153</v>
      </c>
      <c r="C93" s="97">
        <v>100</v>
      </c>
      <c r="D93" s="65">
        <v>1.17</v>
      </c>
      <c r="E93" s="65">
        <v>0.1</v>
      </c>
      <c r="F93" s="65">
        <v>5.67</v>
      </c>
      <c r="G93" s="97">
        <v>28.33</v>
      </c>
      <c r="H93" s="100">
        <v>16</v>
      </c>
    </row>
    <row r="94" spans="1:8" ht="14.1" customHeight="1">
      <c r="A94" s="213"/>
      <c r="B94" s="96" t="s">
        <v>125</v>
      </c>
      <c r="C94" s="97">
        <v>250</v>
      </c>
      <c r="D94" s="65">
        <v>4.05</v>
      </c>
      <c r="E94" s="65">
        <v>6.23</v>
      </c>
      <c r="F94" s="65">
        <v>10.5</v>
      </c>
      <c r="G94" s="97">
        <v>106.57</v>
      </c>
      <c r="H94" s="100" t="s">
        <v>175</v>
      </c>
    </row>
    <row r="95" spans="1:8" ht="14.1" customHeight="1">
      <c r="A95" s="213"/>
      <c r="B95" s="96" t="s">
        <v>53</v>
      </c>
      <c r="C95" s="97">
        <v>280</v>
      </c>
      <c r="D95" s="65">
        <v>20.76</v>
      </c>
      <c r="E95" s="65">
        <v>20.92</v>
      </c>
      <c r="F95" s="65">
        <v>70.72</v>
      </c>
      <c r="G95" s="97">
        <v>543.09</v>
      </c>
      <c r="H95" s="100">
        <v>265</v>
      </c>
    </row>
    <row r="96" spans="1:8" ht="14.1" customHeight="1">
      <c r="A96" s="213"/>
      <c r="B96" s="96" t="s">
        <v>54</v>
      </c>
      <c r="C96" s="97">
        <v>200</v>
      </c>
      <c r="D96" s="65">
        <v>0.32</v>
      </c>
      <c r="E96" s="65">
        <v>0.14000000000000001</v>
      </c>
      <c r="F96" s="65">
        <v>11.46</v>
      </c>
      <c r="G96" s="97">
        <v>48.32</v>
      </c>
      <c r="H96" s="100">
        <v>519</v>
      </c>
    </row>
    <row r="97" spans="1:8" ht="14.1" customHeight="1">
      <c r="A97" s="213"/>
      <c r="B97" s="96" t="s">
        <v>26</v>
      </c>
      <c r="C97" s="97">
        <v>30</v>
      </c>
      <c r="D97" s="65">
        <v>1.98</v>
      </c>
      <c r="E97" s="65">
        <v>0.27</v>
      </c>
      <c r="F97" s="65">
        <v>11.4</v>
      </c>
      <c r="G97" s="97">
        <v>59.7</v>
      </c>
      <c r="H97" s="100"/>
    </row>
    <row r="98" spans="1:8" ht="14.1" customHeight="1">
      <c r="A98" s="208"/>
      <c r="B98" s="96" t="s">
        <v>27</v>
      </c>
      <c r="C98" s="97">
        <v>30</v>
      </c>
      <c r="D98" s="65">
        <v>1.98</v>
      </c>
      <c r="E98" s="65">
        <v>0.36</v>
      </c>
      <c r="F98" s="65">
        <v>10.02</v>
      </c>
      <c r="G98" s="97">
        <v>52.2</v>
      </c>
      <c r="H98" s="100"/>
    </row>
    <row r="99" spans="1:8" s="94" customFormat="1" ht="14.1" customHeight="1">
      <c r="A99" s="209" t="s">
        <v>28</v>
      </c>
      <c r="B99" s="210"/>
      <c r="C99" s="68">
        <f t="shared" ref="C99:G99" si="17">SUM(C93:C98)</f>
        <v>890</v>
      </c>
      <c r="D99" s="66">
        <f t="shared" si="17"/>
        <v>30.26</v>
      </c>
      <c r="E99" s="66">
        <f t="shared" si="17"/>
        <v>28.02</v>
      </c>
      <c r="F99" s="66">
        <f t="shared" si="17"/>
        <v>119.77</v>
      </c>
      <c r="G99" s="68">
        <f t="shared" si="17"/>
        <v>838.21000000000015</v>
      </c>
      <c r="H99" s="99"/>
    </row>
    <row r="100" spans="1:8" ht="14.1" customHeight="1">
      <c r="A100" s="207" t="s">
        <v>29</v>
      </c>
      <c r="B100" s="96" t="s">
        <v>80</v>
      </c>
      <c r="C100" s="97">
        <v>200</v>
      </c>
      <c r="D100" s="65">
        <v>0</v>
      </c>
      <c r="E100" s="65">
        <v>0</v>
      </c>
      <c r="F100" s="65">
        <v>6.98</v>
      </c>
      <c r="G100" s="97">
        <v>26.54</v>
      </c>
      <c r="H100" s="100">
        <v>503</v>
      </c>
    </row>
    <row r="101" spans="1:8" ht="14.1" customHeight="1">
      <c r="A101" s="208"/>
      <c r="B101" s="96" t="s">
        <v>82</v>
      </c>
      <c r="C101" s="97">
        <v>100</v>
      </c>
      <c r="D101" s="65">
        <v>9.6199999999999992</v>
      </c>
      <c r="E101" s="65">
        <v>10.4</v>
      </c>
      <c r="F101" s="65">
        <v>32.700000000000003</v>
      </c>
      <c r="G101" s="97">
        <v>251.6</v>
      </c>
      <c r="H101" s="100" t="s">
        <v>81</v>
      </c>
    </row>
    <row r="102" spans="1:8" s="94" customFormat="1" ht="14.1" customHeight="1">
      <c r="A102" s="209" t="s">
        <v>34</v>
      </c>
      <c r="B102" s="210"/>
      <c r="C102" s="68">
        <f t="shared" ref="C102:G102" si="18">SUM(C100:C101)</f>
        <v>300</v>
      </c>
      <c r="D102" s="66">
        <f t="shared" si="18"/>
        <v>9.6199999999999992</v>
      </c>
      <c r="E102" s="66">
        <f t="shared" si="18"/>
        <v>10.4</v>
      </c>
      <c r="F102" s="66">
        <f t="shared" si="18"/>
        <v>39.680000000000007</v>
      </c>
      <c r="G102" s="68">
        <f t="shared" si="18"/>
        <v>278.14</v>
      </c>
      <c r="H102" s="99"/>
    </row>
    <row r="103" spans="1:8" s="94" customFormat="1" ht="14.1" customHeight="1" thickBot="1">
      <c r="A103" s="211" t="s">
        <v>35</v>
      </c>
      <c r="B103" s="212"/>
      <c r="C103" s="113">
        <f t="shared" ref="C103:G103" si="19">C102+C99+C92</f>
        <v>1740</v>
      </c>
      <c r="D103" s="67">
        <f t="shared" si="19"/>
        <v>61.64</v>
      </c>
      <c r="E103" s="67">
        <f t="shared" si="19"/>
        <v>60.72</v>
      </c>
      <c r="F103" s="67">
        <f t="shared" si="19"/>
        <v>240.66</v>
      </c>
      <c r="G103" s="113">
        <f t="shared" si="19"/>
        <v>1691.3000000000002</v>
      </c>
      <c r="H103" s="102"/>
    </row>
    <row r="104" spans="1:8" s="94" customFormat="1" ht="14.1" customHeight="1">
      <c r="A104" s="201" t="s">
        <v>83</v>
      </c>
      <c r="B104" s="202"/>
      <c r="C104" s="202"/>
      <c r="D104" s="202"/>
      <c r="E104" s="202"/>
      <c r="F104" s="202"/>
      <c r="G104" s="202"/>
      <c r="H104" s="203"/>
    </row>
    <row r="105" spans="1:8" ht="14.1" customHeight="1">
      <c r="A105" s="172" t="s">
        <v>11</v>
      </c>
      <c r="B105" s="95" t="s">
        <v>84</v>
      </c>
      <c r="C105" s="48">
        <v>250</v>
      </c>
      <c r="D105" s="21">
        <v>7.05</v>
      </c>
      <c r="E105" s="21">
        <v>8.9499999999999993</v>
      </c>
      <c r="F105" s="21">
        <v>41.77</v>
      </c>
      <c r="G105" s="22">
        <v>285.77</v>
      </c>
      <c r="H105" s="29">
        <v>268</v>
      </c>
    </row>
    <row r="106" spans="1:8" ht="14.1" customHeight="1">
      <c r="A106" s="172"/>
      <c r="B106" s="95" t="s">
        <v>86</v>
      </c>
      <c r="C106" s="48">
        <v>100</v>
      </c>
      <c r="D106" s="21">
        <v>11.9</v>
      </c>
      <c r="E106" s="21">
        <v>10.59</v>
      </c>
      <c r="F106" s="21">
        <v>31.07</v>
      </c>
      <c r="G106" s="22">
        <v>235.13</v>
      </c>
      <c r="H106" s="30" t="s">
        <v>85</v>
      </c>
    </row>
    <row r="107" spans="1:8" ht="14.1" customHeight="1">
      <c r="A107" s="172"/>
      <c r="B107" s="95" t="s">
        <v>52</v>
      </c>
      <c r="C107" s="48">
        <v>200</v>
      </c>
      <c r="D107" s="21">
        <v>0.2</v>
      </c>
      <c r="E107" s="21">
        <v>0</v>
      </c>
      <c r="F107" s="21">
        <v>7.02</v>
      </c>
      <c r="G107" s="22">
        <v>28.46</v>
      </c>
      <c r="H107" s="29">
        <v>493</v>
      </c>
    </row>
    <row r="108" spans="1:8" s="94" customFormat="1" ht="14.1" customHeight="1">
      <c r="A108" s="172" t="s">
        <v>16</v>
      </c>
      <c r="B108" s="204"/>
      <c r="C108" s="31">
        <f>SUM(C105:C107)</f>
        <v>550</v>
      </c>
      <c r="D108" s="31">
        <f t="shared" ref="D108:G108" si="20">SUM(D105:D107)</f>
        <v>19.149999999999999</v>
      </c>
      <c r="E108" s="31">
        <f t="shared" si="20"/>
        <v>19.54</v>
      </c>
      <c r="F108" s="31">
        <f t="shared" si="20"/>
        <v>79.86</v>
      </c>
      <c r="G108" s="31">
        <f t="shared" si="20"/>
        <v>549.36</v>
      </c>
      <c r="H108" s="32"/>
    </row>
    <row r="109" spans="1:8" ht="14.1" customHeight="1">
      <c r="A109" s="172" t="s">
        <v>17</v>
      </c>
      <c r="B109" s="96" t="s">
        <v>18</v>
      </c>
      <c r="C109" s="97">
        <v>100</v>
      </c>
      <c r="D109" s="65">
        <v>1.9</v>
      </c>
      <c r="E109" s="65">
        <v>8.9</v>
      </c>
      <c r="F109" s="65">
        <v>7.7</v>
      </c>
      <c r="G109" s="97">
        <v>119</v>
      </c>
      <c r="H109" s="100"/>
    </row>
    <row r="110" spans="1:8" ht="14.1" customHeight="1">
      <c r="A110" s="172"/>
      <c r="B110" s="96" t="s">
        <v>88</v>
      </c>
      <c r="C110" s="97">
        <v>250</v>
      </c>
      <c r="D110" s="65">
        <v>2.78</v>
      </c>
      <c r="E110" s="65">
        <v>4.38</v>
      </c>
      <c r="F110" s="65">
        <v>11.12</v>
      </c>
      <c r="G110" s="97">
        <v>95.25</v>
      </c>
      <c r="H110" s="100" t="s">
        <v>87</v>
      </c>
    </row>
    <row r="111" spans="1:8" ht="14.1" customHeight="1">
      <c r="A111" s="172"/>
      <c r="B111" s="96" t="s">
        <v>127</v>
      </c>
      <c r="C111" s="97">
        <v>100</v>
      </c>
      <c r="D111" s="65">
        <v>14.47</v>
      </c>
      <c r="E111" s="65">
        <v>14.1</v>
      </c>
      <c r="F111" s="65">
        <v>26.78</v>
      </c>
      <c r="G111" s="97">
        <v>272.88</v>
      </c>
      <c r="H111" s="100">
        <v>405</v>
      </c>
    </row>
    <row r="112" spans="1:8" ht="14.1" customHeight="1">
      <c r="A112" s="172"/>
      <c r="B112" s="96" t="s">
        <v>89</v>
      </c>
      <c r="C112" s="97">
        <v>180</v>
      </c>
      <c r="D112" s="65">
        <v>6.79</v>
      </c>
      <c r="E112" s="65">
        <v>3.01</v>
      </c>
      <c r="F112" s="65">
        <v>42.71</v>
      </c>
      <c r="G112" s="97">
        <v>229.68</v>
      </c>
      <c r="H112" s="100">
        <v>291</v>
      </c>
    </row>
    <row r="113" spans="1:8" ht="14.1" customHeight="1">
      <c r="A113" s="172"/>
      <c r="B113" s="96" t="s">
        <v>31</v>
      </c>
      <c r="C113" s="97">
        <v>200</v>
      </c>
      <c r="D113" s="65">
        <v>0.24</v>
      </c>
      <c r="E113" s="65">
        <v>0.06</v>
      </c>
      <c r="F113" s="65">
        <v>10.16</v>
      </c>
      <c r="G113" s="97">
        <v>42.14</v>
      </c>
      <c r="H113" s="100" t="s">
        <v>30</v>
      </c>
    </row>
    <row r="114" spans="1:8" ht="14.1" customHeight="1">
      <c r="A114" s="172"/>
      <c r="B114" s="96" t="s">
        <v>26</v>
      </c>
      <c r="C114" s="97">
        <v>30</v>
      </c>
      <c r="D114" s="65">
        <v>1.98</v>
      </c>
      <c r="E114" s="65">
        <v>0.27</v>
      </c>
      <c r="F114" s="65">
        <v>11.4</v>
      </c>
      <c r="G114" s="97">
        <v>59.7</v>
      </c>
      <c r="H114" s="100"/>
    </row>
    <row r="115" spans="1:8" ht="14.1" customHeight="1">
      <c r="A115" s="172"/>
      <c r="B115" s="96" t="s">
        <v>27</v>
      </c>
      <c r="C115" s="97">
        <v>30</v>
      </c>
      <c r="D115" s="65">
        <v>1.98</v>
      </c>
      <c r="E115" s="65">
        <v>0.36</v>
      </c>
      <c r="F115" s="65">
        <v>10.02</v>
      </c>
      <c r="G115" s="97">
        <v>52.2</v>
      </c>
      <c r="H115" s="100"/>
    </row>
    <row r="116" spans="1:8" s="94" customFormat="1" ht="14.1" customHeight="1">
      <c r="A116" s="172" t="s">
        <v>28</v>
      </c>
      <c r="B116" s="204"/>
      <c r="C116" s="31">
        <f>SUM(C109:C115)</f>
        <v>890</v>
      </c>
      <c r="D116" s="31">
        <f t="shared" ref="D116:G116" si="21">SUM(D109:D115)</f>
        <v>30.139999999999997</v>
      </c>
      <c r="E116" s="31">
        <f t="shared" si="21"/>
        <v>31.08</v>
      </c>
      <c r="F116" s="31">
        <f t="shared" si="21"/>
        <v>119.89</v>
      </c>
      <c r="G116" s="31">
        <f t="shared" si="21"/>
        <v>870.85</v>
      </c>
      <c r="H116" s="32"/>
    </row>
    <row r="117" spans="1:8" ht="14.1" customHeight="1">
      <c r="A117" s="172" t="s">
        <v>29</v>
      </c>
      <c r="B117" s="96" t="s">
        <v>90</v>
      </c>
      <c r="C117" s="97">
        <v>100</v>
      </c>
      <c r="D117" s="65">
        <v>10.220000000000001</v>
      </c>
      <c r="E117" s="65">
        <v>9.67</v>
      </c>
      <c r="F117" s="65">
        <v>24.27</v>
      </c>
      <c r="G117" s="97">
        <v>250.3</v>
      </c>
      <c r="H117" s="100" t="s">
        <v>176</v>
      </c>
    </row>
    <row r="118" spans="1:8" ht="14.1" customHeight="1">
      <c r="A118" s="172"/>
      <c r="B118" s="96" t="s">
        <v>46</v>
      </c>
      <c r="C118" s="97">
        <v>200</v>
      </c>
      <c r="D118" s="65">
        <v>0</v>
      </c>
      <c r="E118" s="65">
        <v>0</v>
      </c>
      <c r="F118" s="65">
        <v>15</v>
      </c>
      <c r="G118" s="97">
        <v>95</v>
      </c>
      <c r="H118" s="100">
        <v>614</v>
      </c>
    </row>
    <row r="119" spans="1:8" s="94" customFormat="1" ht="14.1" customHeight="1">
      <c r="A119" s="172" t="s">
        <v>34</v>
      </c>
      <c r="B119" s="204"/>
      <c r="C119" s="31">
        <f>SUM(C117:C118)</f>
        <v>300</v>
      </c>
      <c r="D119" s="31">
        <f t="shared" ref="D119:G119" si="22">SUM(D117:D118)</f>
        <v>10.220000000000001</v>
      </c>
      <c r="E119" s="31">
        <f t="shared" si="22"/>
        <v>9.67</v>
      </c>
      <c r="F119" s="31">
        <f t="shared" si="22"/>
        <v>39.269999999999996</v>
      </c>
      <c r="G119" s="31">
        <f t="shared" si="22"/>
        <v>345.3</v>
      </c>
      <c r="H119" s="32"/>
    </row>
    <row r="120" spans="1:8" s="94" customFormat="1" ht="14.1" customHeight="1" thickBot="1">
      <c r="A120" s="199" t="s">
        <v>35</v>
      </c>
      <c r="B120" s="200"/>
      <c r="C120" s="34">
        <f>C119+C116+C108</f>
        <v>1740</v>
      </c>
      <c r="D120" s="34">
        <f t="shared" ref="D120:G120" si="23">D119+D116+D108</f>
        <v>59.51</v>
      </c>
      <c r="E120" s="34">
        <f t="shared" si="23"/>
        <v>60.29</v>
      </c>
      <c r="F120" s="34">
        <f t="shared" si="23"/>
        <v>239.01999999999998</v>
      </c>
      <c r="G120" s="34">
        <f t="shared" si="23"/>
        <v>1765.5100000000002</v>
      </c>
      <c r="H120" s="35"/>
    </row>
    <row r="121" spans="1:8" s="94" customFormat="1" ht="14.1" customHeight="1">
      <c r="A121" s="201" t="s">
        <v>91</v>
      </c>
      <c r="B121" s="202"/>
      <c r="C121" s="202"/>
      <c r="D121" s="202"/>
      <c r="E121" s="202"/>
      <c r="F121" s="202"/>
      <c r="G121" s="202"/>
      <c r="H121" s="203"/>
    </row>
    <row r="122" spans="1:8" ht="14.1" customHeight="1">
      <c r="A122" s="172" t="s">
        <v>11</v>
      </c>
      <c r="B122" s="96" t="s">
        <v>92</v>
      </c>
      <c r="C122" s="97">
        <v>210</v>
      </c>
      <c r="D122" s="65">
        <v>10.92</v>
      </c>
      <c r="E122" s="65">
        <v>11.9</v>
      </c>
      <c r="F122" s="65">
        <v>15.2</v>
      </c>
      <c r="G122" s="98">
        <v>241.84</v>
      </c>
      <c r="H122" s="123">
        <v>302</v>
      </c>
    </row>
    <row r="123" spans="1:8" ht="14.1" customHeight="1">
      <c r="A123" s="172"/>
      <c r="B123" s="95" t="s">
        <v>59</v>
      </c>
      <c r="C123" s="48">
        <v>40</v>
      </c>
      <c r="D123" s="21">
        <v>3</v>
      </c>
      <c r="E123" s="21">
        <v>1</v>
      </c>
      <c r="F123" s="21">
        <v>20.8</v>
      </c>
      <c r="G123" s="22">
        <v>108</v>
      </c>
      <c r="H123" s="29"/>
    </row>
    <row r="124" spans="1:8" ht="14.1" customHeight="1">
      <c r="A124" s="172"/>
      <c r="B124" s="96" t="s">
        <v>160</v>
      </c>
      <c r="C124" s="97">
        <v>100</v>
      </c>
      <c r="D124" s="65">
        <v>4.74</v>
      </c>
      <c r="E124" s="65">
        <v>5.86</v>
      </c>
      <c r="F124" s="65">
        <v>39.71</v>
      </c>
      <c r="G124" s="98">
        <v>207.85</v>
      </c>
      <c r="H124" s="123">
        <v>564</v>
      </c>
    </row>
    <row r="125" spans="1:8" ht="14.1" customHeight="1">
      <c r="A125" s="172"/>
      <c r="B125" s="95" t="s">
        <v>15</v>
      </c>
      <c r="C125" s="48">
        <v>200</v>
      </c>
      <c r="D125" s="21">
        <v>0.22</v>
      </c>
      <c r="E125" s="21">
        <v>0.06</v>
      </c>
      <c r="F125" s="21">
        <v>7.2</v>
      </c>
      <c r="G125" s="22">
        <v>29.08</v>
      </c>
      <c r="H125" s="29">
        <v>143</v>
      </c>
    </row>
    <row r="126" spans="1:8" s="94" customFormat="1" ht="14.1" customHeight="1">
      <c r="A126" s="172" t="s">
        <v>16</v>
      </c>
      <c r="B126" s="204"/>
      <c r="C126" s="31">
        <f>SUM(C122:C125)</f>
        <v>550</v>
      </c>
      <c r="D126" s="31">
        <f t="shared" ref="D126:G126" si="24">SUM(D122:D125)</f>
        <v>18.88</v>
      </c>
      <c r="E126" s="31">
        <f t="shared" si="24"/>
        <v>18.82</v>
      </c>
      <c r="F126" s="31">
        <f t="shared" si="24"/>
        <v>82.910000000000011</v>
      </c>
      <c r="G126" s="31">
        <f t="shared" si="24"/>
        <v>586.7700000000001</v>
      </c>
      <c r="H126" s="32"/>
    </row>
    <row r="127" spans="1:8" ht="14.1" customHeight="1">
      <c r="A127" s="172" t="s">
        <v>17</v>
      </c>
      <c r="B127" s="95" t="s">
        <v>153</v>
      </c>
      <c r="C127" s="48">
        <v>100</v>
      </c>
      <c r="D127" s="21">
        <v>1.17</v>
      </c>
      <c r="E127" s="21">
        <v>0.1</v>
      </c>
      <c r="F127" s="21">
        <v>5.67</v>
      </c>
      <c r="G127" s="22">
        <v>28.33</v>
      </c>
      <c r="H127" s="29">
        <v>16</v>
      </c>
    </row>
    <row r="128" spans="1:8" ht="14.1" customHeight="1">
      <c r="A128" s="172"/>
      <c r="B128" s="95" t="s">
        <v>154</v>
      </c>
      <c r="C128" s="48">
        <v>250</v>
      </c>
      <c r="D128" s="21">
        <v>2.35</v>
      </c>
      <c r="E128" s="21">
        <v>5.33</v>
      </c>
      <c r="F128" s="21">
        <v>8.0500000000000007</v>
      </c>
      <c r="G128" s="22">
        <v>124.43</v>
      </c>
      <c r="H128" s="29" t="s">
        <v>93</v>
      </c>
    </row>
    <row r="129" spans="1:8" ht="14.1" customHeight="1">
      <c r="A129" s="172"/>
      <c r="B129" s="95" t="s">
        <v>94</v>
      </c>
      <c r="C129" s="48">
        <v>100</v>
      </c>
      <c r="D129" s="21">
        <v>11.93</v>
      </c>
      <c r="E129" s="21">
        <v>12.56</v>
      </c>
      <c r="F129" s="21">
        <v>24.79</v>
      </c>
      <c r="G129" s="22">
        <v>256.89999999999998</v>
      </c>
      <c r="H129" s="29">
        <v>410</v>
      </c>
    </row>
    <row r="130" spans="1:8" ht="14.1" customHeight="1">
      <c r="A130" s="172"/>
      <c r="B130" s="95" t="s">
        <v>23</v>
      </c>
      <c r="C130" s="48">
        <v>20</v>
      </c>
      <c r="D130" s="21">
        <v>0.69</v>
      </c>
      <c r="E130" s="21">
        <v>0.77</v>
      </c>
      <c r="F130" s="21">
        <v>1.64</v>
      </c>
      <c r="G130" s="22">
        <v>16.48</v>
      </c>
      <c r="H130" s="30" t="s">
        <v>22</v>
      </c>
    </row>
    <row r="131" spans="1:8" ht="14.1" customHeight="1">
      <c r="A131" s="172"/>
      <c r="B131" s="95" t="s">
        <v>24</v>
      </c>
      <c r="C131" s="48">
        <v>180</v>
      </c>
      <c r="D131" s="21">
        <v>9.1999999999999993</v>
      </c>
      <c r="E131" s="21">
        <v>9.5</v>
      </c>
      <c r="F131" s="21">
        <v>46.62</v>
      </c>
      <c r="G131" s="22">
        <v>270.81</v>
      </c>
      <c r="H131" s="29">
        <v>237</v>
      </c>
    </row>
    <row r="132" spans="1:8" ht="14.1" customHeight="1">
      <c r="A132" s="172"/>
      <c r="B132" s="95" t="s">
        <v>54</v>
      </c>
      <c r="C132" s="48">
        <v>200</v>
      </c>
      <c r="D132" s="21">
        <v>0.32</v>
      </c>
      <c r="E132" s="21">
        <v>0.14000000000000001</v>
      </c>
      <c r="F132" s="21">
        <v>11.46</v>
      </c>
      <c r="G132" s="22">
        <v>48.32</v>
      </c>
      <c r="H132" s="29">
        <v>519</v>
      </c>
    </row>
    <row r="133" spans="1:8" ht="14.1" customHeight="1">
      <c r="A133" s="172"/>
      <c r="B133" s="95" t="s">
        <v>26</v>
      </c>
      <c r="C133" s="48">
        <v>30</v>
      </c>
      <c r="D133" s="21">
        <v>1.98</v>
      </c>
      <c r="E133" s="21">
        <v>0.27</v>
      </c>
      <c r="F133" s="21">
        <v>11.4</v>
      </c>
      <c r="G133" s="22">
        <v>59.7</v>
      </c>
      <c r="H133" s="29"/>
    </row>
    <row r="134" spans="1:8" ht="14.1" customHeight="1">
      <c r="A134" s="172"/>
      <c r="B134" s="95" t="s">
        <v>27</v>
      </c>
      <c r="C134" s="48">
        <v>30</v>
      </c>
      <c r="D134" s="21">
        <v>1.98</v>
      </c>
      <c r="E134" s="21">
        <v>0.36</v>
      </c>
      <c r="F134" s="21">
        <v>10.02</v>
      </c>
      <c r="G134" s="22">
        <v>52.2</v>
      </c>
      <c r="H134" s="29"/>
    </row>
    <row r="135" spans="1:8" s="94" customFormat="1" ht="14.1" customHeight="1">
      <c r="A135" s="172" t="s">
        <v>28</v>
      </c>
      <c r="B135" s="204"/>
      <c r="C135" s="31">
        <f>SUM(C127:C134)</f>
        <v>910</v>
      </c>
      <c r="D135" s="31">
        <f t="shared" ref="D135:G135" si="25">SUM(D127:D134)</f>
        <v>29.62</v>
      </c>
      <c r="E135" s="31">
        <f t="shared" si="25"/>
        <v>29.03</v>
      </c>
      <c r="F135" s="31">
        <f t="shared" si="25"/>
        <v>119.64999999999999</v>
      </c>
      <c r="G135" s="31">
        <f t="shared" si="25"/>
        <v>857.17000000000019</v>
      </c>
      <c r="H135" s="32"/>
    </row>
    <row r="136" spans="1:8" ht="14.1" customHeight="1">
      <c r="A136" s="207" t="s">
        <v>29</v>
      </c>
      <c r="B136" s="96" t="s">
        <v>65</v>
      </c>
      <c r="C136" s="97">
        <v>200</v>
      </c>
      <c r="D136" s="65">
        <v>4.5</v>
      </c>
      <c r="E136" s="65">
        <v>5</v>
      </c>
      <c r="F136" s="65">
        <v>15.6</v>
      </c>
      <c r="G136" s="97">
        <v>158</v>
      </c>
      <c r="H136" s="100"/>
    </row>
    <row r="137" spans="1:8" ht="14.1" customHeight="1">
      <c r="A137" s="208"/>
      <c r="B137" s="96" t="s">
        <v>96</v>
      </c>
      <c r="C137" s="97">
        <v>100</v>
      </c>
      <c r="D137" s="65">
        <v>5.68</v>
      </c>
      <c r="E137" s="65">
        <v>5.29</v>
      </c>
      <c r="F137" s="65">
        <v>31.8</v>
      </c>
      <c r="G137" s="97">
        <v>190.46</v>
      </c>
      <c r="H137" s="100" t="s">
        <v>95</v>
      </c>
    </row>
    <row r="138" spans="1:8" s="94" customFormat="1" ht="14.1" customHeight="1">
      <c r="A138" s="209" t="s">
        <v>34</v>
      </c>
      <c r="B138" s="210"/>
      <c r="C138" s="68">
        <f t="shared" ref="C138:G138" si="26">SUM(C136:C137)</f>
        <v>300</v>
      </c>
      <c r="D138" s="66">
        <f t="shared" si="26"/>
        <v>10.18</v>
      </c>
      <c r="E138" s="66">
        <f t="shared" si="26"/>
        <v>10.29</v>
      </c>
      <c r="F138" s="66">
        <f t="shared" si="26"/>
        <v>47.4</v>
      </c>
      <c r="G138" s="68">
        <f t="shared" si="26"/>
        <v>348.46000000000004</v>
      </c>
      <c r="H138" s="99"/>
    </row>
    <row r="139" spans="1:8" s="94" customFormat="1" ht="14.1" customHeight="1" thickBot="1">
      <c r="A139" s="211" t="s">
        <v>35</v>
      </c>
      <c r="B139" s="212"/>
      <c r="C139" s="113">
        <f>C126+C135+C138</f>
        <v>1760</v>
      </c>
      <c r="D139" s="67">
        <f t="shared" ref="D139:G139" si="27">D127+D135+D138</f>
        <v>40.97</v>
      </c>
      <c r="E139" s="67">
        <f t="shared" si="27"/>
        <v>39.42</v>
      </c>
      <c r="F139" s="67">
        <f t="shared" si="27"/>
        <v>172.72</v>
      </c>
      <c r="G139" s="113">
        <f t="shared" si="27"/>
        <v>1233.9600000000003</v>
      </c>
      <c r="H139" s="102"/>
    </row>
    <row r="140" spans="1:8" s="94" customFormat="1" ht="14.1" customHeight="1">
      <c r="A140" s="201" t="s">
        <v>97</v>
      </c>
      <c r="B140" s="202"/>
      <c r="C140" s="202"/>
      <c r="D140" s="202"/>
      <c r="E140" s="202"/>
      <c r="F140" s="202"/>
      <c r="G140" s="202"/>
      <c r="H140" s="203"/>
    </row>
    <row r="141" spans="1:8" ht="14.1" customHeight="1">
      <c r="A141" s="172" t="s">
        <v>11</v>
      </c>
      <c r="B141" s="95" t="s">
        <v>98</v>
      </c>
      <c r="C141" s="48">
        <v>250</v>
      </c>
      <c r="D141" s="21">
        <v>11.15</v>
      </c>
      <c r="E141" s="21">
        <v>8.73</v>
      </c>
      <c r="F141" s="21">
        <v>21.18</v>
      </c>
      <c r="G141" s="22">
        <v>365.33</v>
      </c>
      <c r="H141" s="29">
        <v>267</v>
      </c>
    </row>
    <row r="142" spans="1:8" ht="14.1" customHeight="1">
      <c r="A142" s="172"/>
      <c r="B142" s="95" t="s">
        <v>155</v>
      </c>
      <c r="C142" s="48">
        <v>100</v>
      </c>
      <c r="D142" s="21">
        <v>7.28</v>
      </c>
      <c r="E142" s="21">
        <v>9.89</v>
      </c>
      <c r="F142" s="21">
        <v>57.68</v>
      </c>
      <c r="G142" s="22">
        <v>219.39</v>
      </c>
      <c r="H142" s="29">
        <v>565</v>
      </c>
    </row>
    <row r="143" spans="1:8" ht="14.1" customHeight="1">
      <c r="A143" s="172"/>
      <c r="B143" s="95" t="s">
        <v>60</v>
      </c>
      <c r="C143" s="48">
        <v>200</v>
      </c>
      <c r="D143" s="21">
        <v>0.24</v>
      </c>
      <c r="E143" s="21">
        <v>0</v>
      </c>
      <c r="F143" s="21">
        <v>7.14</v>
      </c>
      <c r="G143" s="22">
        <v>29.8</v>
      </c>
      <c r="H143" s="29">
        <v>144</v>
      </c>
    </row>
    <row r="144" spans="1:8" s="94" customFormat="1" ht="14.1" customHeight="1">
      <c r="A144" s="172" t="s">
        <v>16</v>
      </c>
      <c r="B144" s="204"/>
      <c r="C144" s="31">
        <f>SUM(C141:C143)</f>
        <v>550</v>
      </c>
      <c r="D144" s="31">
        <f t="shared" ref="D144:G144" si="28">SUM(D141:D143)</f>
        <v>18.669999999999998</v>
      </c>
      <c r="E144" s="31">
        <f t="shared" si="28"/>
        <v>18.62</v>
      </c>
      <c r="F144" s="31">
        <f t="shared" si="28"/>
        <v>86</v>
      </c>
      <c r="G144" s="31">
        <f t="shared" si="28"/>
        <v>614.52</v>
      </c>
      <c r="H144" s="32"/>
    </row>
    <row r="145" spans="1:8" ht="14.1" customHeight="1">
      <c r="A145" s="172" t="s">
        <v>17</v>
      </c>
      <c r="B145" s="95" t="s">
        <v>61</v>
      </c>
      <c r="C145" s="48">
        <v>100</v>
      </c>
      <c r="D145" s="21">
        <v>3.48</v>
      </c>
      <c r="E145" s="21">
        <v>4.62</v>
      </c>
      <c r="F145" s="21">
        <v>9.86</v>
      </c>
      <c r="G145" s="22">
        <v>68.739999999999995</v>
      </c>
      <c r="H145" s="29">
        <v>119</v>
      </c>
    </row>
    <row r="146" spans="1:8" ht="14.1" customHeight="1">
      <c r="A146" s="172"/>
      <c r="B146" s="95" t="s">
        <v>100</v>
      </c>
      <c r="C146" s="48">
        <v>250</v>
      </c>
      <c r="D146" s="21">
        <v>2.8</v>
      </c>
      <c r="E146" s="21">
        <v>5.27</v>
      </c>
      <c r="F146" s="21">
        <v>9.25</v>
      </c>
      <c r="G146" s="22">
        <v>96.58</v>
      </c>
      <c r="H146" s="30" t="s">
        <v>99</v>
      </c>
    </row>
    <row r="147" spans="1:8" ht="14.1" customHeight="1">
      <c r="A147" s="172"/>
      <c r="B147" s="95" t="s">
        <v>101</v>
      </c>
      <c r="C147" s="48">
        <v>280</v>
      </c>
      <c r="D147" s="21">
        <v>19.7</v>
      </c>
      <c r="E147" s="21">
        <v>20.5</v>
      </c>
      <c r="F147" s="21">
        <v>55.97</v>
      </c>
      <c r="G147" s="22">
        <v>513.57000000000005</v>
      </c>
      <c r="H147" s="29">
        <v>407</v>
      </c>
    </row>
    <row r="148" spans="1:8" ht="14.1" customHeight="1">
      <c r="A148" s="172"/>
      <c r="B148" s="95" t="s">
        <v>45</v>
      </c>
      <c r="C148" s="48">
        <v>200</v>
      </c>
      <c r="D148" s="21">
        <v>1.92</v>
      </c>
      <c r="E148" s="21">
        <v>0.12</v>
      </c>
      <c r="F148" s="21">
        <v>25.86</v>
      </c>
      <c r="G148" s="22">
        <v>112.36</v>
      </c>
      <c r="H148" s="30" t="s">
        <v>44</v>
      </c>
    </row>
    <row r="149" spans="1:8" ht="14.1" customHeight="1">
      <c r="A149" s="172"/>
      <c r="B149" s="95" t="s">
        <v>26</v>
      </c>
      <c r="C149" s="48">
        <v>30</v>
      </c>
      <c r="D149" s="21">
        <v>1.98</v>
      </c>
      <c r="E149" s="21">
        <v>0.27</v>
      </c>
      <c r="F149" s="21">
        <v>11.4</v>
      </c>
      <c r="G149" s="22">
        <v>59.7</v>
      </c>
      <c r="H149" s="29"/>
    </row>
    <row r="150" spans="1:8" ht="14.1" customHeight="1">
      <c r="A150" s="172"/>
      <c r="B150" s="95" t="s">
        <v>27</v>
      </c>
      <c r="C150" s="48">
        <v>30</v>
      </c>
      <c r="D150" s="21">
        <v>1.98</v>
      </c>
      <c r="E150" s="21">
        <v>0.36</v>
      </c>
      <c r="F150" s="21">
        <v>10.02</v>
      </c>
      <c r="G150" s="22">
        <v>52.2</v>
      </c>
      <c r="H150" s="29"/>
    </row>
    <row r="151" spans="1:8" s="94" customFormat="1" ht="14.1" customHeight="1">
      <c r="A151" s="172" t="s">
        <v>28</v>
      </c>
      <c r="B151" s="204"/>
      <c r="C151" s="31">
        <f>SUM(C145:C150)</f>
        <v>890</v>
      </c>
      <c r="D151" s="31">
        <f t="shared" ref="D151:G151" si="29">SUM(D145:D150)</f>
        <v>31.86</v>
      </c>
      <c r="E151" s="31">
        <f t="shared" si="29"/>
        <v>31.14</v>
      </c>
      <c r="F151" s="31">
        <f t="shared" si="29"/>
        <v>122.36</v>
      </c>
      <c r="G151" s="31">
        <f t="shared" si="29"/>
        <v>903.1500000000002</v>
      </c>
      <c r="H151" s="32"/>
    </row>
    <row r="152" spans="1:8" ht="14.1" customHeight="1">
      <c r="A152" s="172" t="s">
        <v>29</v>
      </c>
      <c r="B152" s="95" t="s">
        <v>55</v>
      </c>
      <c r="C152" s="48">
        <v>200</v>
      </c>
      <c r="D152" s="21">
        <v>0.2</v>
      </c>
      <c r="E152" s="21">
        <v>0.2</v>
      </c>
      <c r="F152" s="21">
        <v>12.8</v>
      </c>
      <c r="G152" s="22">
        <v>100</v>
      </c>
      <c r="H152" s="30"/>
    </row>
    <row r="153" spans="1:8" ht="14.1" customHeight="1">
      <c r="A153" s="172"/>
      <c r="B153" s="95" t="s">
        <v>102</v>
      </c>
      <c r="C153" s="48">
        <v>100</v>
      </c>
      <c r="D153" s="21">
        <v>9.91</v>
      </c>
      <c r="E153" s="21">
        <v>10.6</v>
      </c>
      <c r="F153" s="21">
        <v>35.770000000000003</v>
      </c>
      <c r="G153" s="22">
        <v>201.65</v>
      </c>
      <c r="H153" s="29">
        <v>542</v>
      </c>
    </row>
    <row r="154" spans="1:8" s="94" customFormat="1" ht="14.1" customHeight="1">
      <c r="A154" s="172" t="s">
        <v>34</v>
      </c>
      <c r="B154" s="204"/>
      <c r="C154" s="31">
        <f>SUM(C152:C153)</f>
        <v>300</v>
      </c>
      <c r="D154" s="31">
        <f t="shared" ref="D154:G154" si="30">SUM(D152:D153)</f>
        <v>10.11</v>
      </c>
      <c r="E154" s="31">
        <f t="shared" si="30"/>
        <v>10.799999999999999</v>
      </c>
      <c r="F154" s="31">
        <f t="shared" si="30"/>
        <v>48.570000000000007</v>
      </c>
      <c r="G154" s="31">
        <f t="shared" si="30"/>
        <v>301.64999999999998</v>
      </c>
      <c r="H154" s="32"/>
    </row>
    <row r="155" spans="1:8" s="94" customFormat="1" ht="14.1" customHeight="1" thickBot="1">
      <c r="A155" s="199" t="s">
        <v>35</v>
      </c>
      <c r="B155" s="200"/>
      <c r="C155" s="34">
        <f>C154+C151+C144</f>
        <v>1740</v>
      </c>
      <c r="D155" s="34">
        <f t="shared" ref="D155:G155" si="31">D154+D151+D144</f>
        <v>60.64</v>
      </c>
      <c r="E155" s="34">
        <f t="shared" si="31"/>
        <v>60.56</v>
      </c>
      <c r="F155" s="34">
        <f t="shared" si="31"/>
        <v>256.93</v>
      </c>
      <c r="G155" s="34">
        <f t="shared" si="31"/>
        <v>1819.3200000000002</v>
      </c>
      <c r="H155" s="35"/>
    </row>
    <row r="156" spans="1:8" s="94" customFormat="1" ht="14.1" customHeight="1">
      <c r="A156" s="201" t="s">
        <v>103</v>
      </c>
      <c r="B156" s="202"/>
      <c r="C156" s="202"/>
      <c r="D156" s="202"/>
      <c r="E156" s="202"/>
      <c r="F156" s="202"/>
      <c r="G156" s="202"/>
      <c r="H156" s="203"/>
    </row>
    <row r="157" spans="1:8" ht="14.1" customHeight="1">
      <c r="A157" s="172" t="s">
        <v>11</v>
      </c>
      <c r="B157" s="96" t="s">
        <v>161</v>
      </c>
      <c r="C157" s="97">
        <v>60</v>
      </c>
      <c r="D157" s="65">
        <v>0.7</v>
      </c>
      <c r="E157" s="65">
        <v>0.06</v>
      </c>
      <c r="F157" s="65">
        <v>3.4</v>
      </c>
      <c r="G157" s="65">
        <v>17</v>
      </c>
      <c r="H157" s="100"/>
    </row>
    <row r="158" spans="1:8" ht="14.1" customHeight="1">
      <c r="A158" s="172"/>
      <c r="B158" s="96" t="s">
        <v>126</v>
      </c>
      <c r="C158" s="97">
        <v>60</v>
      </c>
      <c r="D158" s="97">
        <v>0.86</v>
      </c>
      <c r="E158" s="97">
        <v>0.5</v>
      </c>
      <c r="F158" s="97">
        <v>1.7</v>
      </c>
      <c r="G158" s="97">
        <v>45.59</v>
      </c>
      <c r="H158" s="100"/>
    </row>
    <row r="159" spans="1:8" ht="14.1" customHeight="1">
      <c r="A159" s="172"/>
      <c r="B159" s="96" t="s">
        <v>104</v>
      </c>
      <c r="C159" s="97">
        <v>100</v>
      </c>
      <c r="D159" s="65">
        <v>12.07</v>
      </c>
      <c r="E159" s="65">
        <v>12.8</v>
      </c>
      <c r="F159" s="65">
        <v>21.33</v>
      </c>
      <c r="G159" s="97">
        <v>167.39</v>
      </c>
      <c r="H159" s="100" t="s">
        <v>95</v>
      </c>
    </row>
    <row r="160" spans="1:8" ht="14.1" customHeight="1">
      <c r="A160" s="172"/>
      <c r="B160" s="96" t="s">
        <v>105</v>
      </c>
      <c r="C160" s="97">
        <v>180</v>
      </c>
      <c r="D160" s="65">
        <v>4.6399999999999997</v>
      </c>
      <c r="E160" s="65">
        <v>5.63</v>
      </c>
      <c r="F160" s="65">
        <v>48.1</v>
      </c>
      <c r="G160" s="97">
        <v>261.63</v>
      </c>
      <c r="H160" s="100">
        <v>414</v>
      </c>
    </row>
    <row r="161" spans="1:8" ht="14.1" customHeight="1">
      <c r="A161" s="172"/>
      <c r="B161" s="96" t="s">
        <v>106</v>
      </c>
      <c r="C161" s="97">
        <v>15</v>
      </c>
      <c r="D161" s="65">
        <v>0.26</v>
      </c>
      <c r="E161" s="65">
        <v>1.03</v>
      </c>
      <c r="F161" s="65">
        <v>0.84</v>
      </c>
      <c r="G161" s="97">
        <v>13.9</v>
      </c>
      <c r="H161" s="100">
        <v>354</v>
      </c>
    </row>
    <row r="162" spans="1:8" ht="14.1" customHeight="1">
      <c r="A162" s="172"/>
      <c r="B162" s="96" t="s">
        <v>108</v>
      </c>
      <c r="C162" s="97">
        <v>200</v>
      </c>
      <c r="D162" s="65">
        <v>0.28000000000000003</v>
      </c>
      <c r="E162" s="65">
        <v>0.04</v>
      </c>
      <c r="F162" s="65">
        <v>8.9600000000000009</v>
      </c>
      <c r="G162" s="97">
        <v>37.28</v>
      </c>
      <c r="H162" s="100" t="s">
        <v>107</v>
      </c>
    </row>
    <row r="163" spans="1:8" ht="14.1" customHeight="1">
      <c r="A163" s="172"/>
      <c r="B163" s="96" t="s">
        <v>26</v>
      </c>
      <c r="C163" s="97">
        <v>30</v>
      </c>
      <c r="D163" s="65">
        <v>1.98</v>
      </c>
      <c r="E163" s="65">
        <v>0.27</v>
      </c>
      <c r="F163" s="65">
        <v>11.4</v>
      </c>
      <c r="G163" s="97">
        <v>59.7</v>
      </c>
      <c r="H163" s="100"/>
    </row>
    <row r="164" spans="1:8" s="94" customFormat="1" ht="14.1" customHeight="1">
      <c r="A164" s="172" t="s">
        <v>16</v>
      </c>
      <c r="B164" s="204"/>
      <c r="C164" s="31">
        <f>SUM(C157:C163)-C158</f>
        <v>585</v>
      </c>
      <c r="D164" s="31">
        <f t="shared" ref="D164:G164" si="32">SUM(D157:D163)-D158</f>
        <v>19.930000000000003</v>
      </c>
      <c r="E164" s="31">
        <f t="shared" si="32"/>
        <v>19.830000000000002</v>
      </c>
      <c r="F164" s="31">
        <f t="shared" si="32"/>
        <v>94.030000000000015</v>
      </c>
      <c r="G164" s="31">
        <f t="shared" si="32"/>
        <v>556.9</v>
      </c>
      <c r="H164" s="32"/>
    </row>
    <row r="165" spans="1:8" ht="14.1" customHeight="1">
      <c r="A165" s="172" t="s">
        <v>17</v>
      </c>
      <c r="B165" s="95" t="s">
        <v>40</v>
      </c>
      <c r="C165" s="48">
        <v>100</v>
      </c>
      <c r="D165" s="21">
        <v>0.8</v>
      </c>
      <c r="E165" s="21">
        <v>0.1</v>
      </c>
      <c r="F165" s="21">
        <v>1.7</v>
      </c>
      <c r="G165" s="22">
        <v>13</v>
      </c>
      <c r="H165" s="29"/>
    </row>
    <row r="166" spans="1:8" ht="14.1" customHeight="1">
      <c r="A166" s="172"/>
      <c r="B166" s="95" t="s">
        <v>63</v>
      </c>
      <c r="C166" s="48">
        <v>250</v>
      </c>
      <c r="D166" s="21">
        <v>2.2999999999999998</v>
      </c>
      <c r="E166" s="21">
        <v>5.5</v>
      </c>
      <c r="F166" s="21">
        <v>22.63</v>
      </c>
      <c r="G166" s="22">
        <v>161.69999999999999</v>
      </c>
      <c r="H166" s="30">
        <v>144</v>
      </c>
    </row>
    <row r="167" spans="1:8" ht="14.1" customHeight="1">
      <c r="A167" s="172"/>
      <c r="B167" s="95" t="s">
        <v>109</v>
      </c>
      <c r="C167" s="48">
        <v>100</v>
      </c>
      <c r="D167" s="21">
        <v>11.74</v>
      </c>
      <c r="E167" s="21">
        <v>17.5</v>
      </c>
      <c r="F167" s="21">
        <v>17.399999999999999</v>
      </c>
      <c r="G167" s="22">
        <v>261</v>
      </c>
      <c r="H167" s="29">
        <v>372</v>
      </c>
    </row>
    <row r="168" spans="1:8" ht="14.1" customHeight="1">
      <c r="A168" s="172"/>
      <c r="B168" s="95" t="s">
        <v>75</v>
      </c>
      <c r="C168" s="48">
        <v>20</v>
      </c>
      <c r="D168" s="21">
        <v>0.12</v>
      </c>
      <c r="E168" s="21">
        <v>0.75</v>
      </c>
      <c r="F168" s="21">
        <v>1.07</v>
      </c>
      <c r="G168" s="22">
        <v>11.5</v>
      </c>
      <c r="H168" s="29">
        <v>453</v>
      </c>
    </row>
    <row r="169" spans="1:8" ht="14.1" customHeight="1">
      <c r="A169" s="172"/>
      <c r="B169" s="95" t="s">
        <v>110</v>
      </c>
      <c r="C169" s="48">
        <v>180</v>
      </c>
      <c r="D169" s="21">
        <v>9.1300000000000008</v>
      </c>
      <c r="E169" s="21">
        <v>4.0999999999999996</v>
      </c>
      <c r="F169" s="21">
        <v>50.42</v>
      </c>
      <c r="G169" s="22">
        <v>262.22000000000003</v>
      </c>
      <c r="H169" s="29">
        <v>243</v>
      </c>
    </row>
    <row r="170" spans="1:8" ht="14.1" customHeight="1">
      <c r="A170" s="172"/>
      <c r="B170" s="95" t="s">
        <v>25</v>
      </c>
      <c r="C170" s="48">
        <v>200</v>
      </c>
      <c r="D170" s="21">
        <v>0.08</v>
      </c>
      <c r="E170" s="21">
        <v>0</v>
      </c>
      <c r="F170" s="21">
        <v>10.62</v>
      </c>
      <c r="G170" s="22">
        <v>40.44</v>
      </c>
      <c r="H170" s="29">
        <v>508</v>
      </c>
    </row>
    <row r="171" spans="1:8" ht="14.1" customHeight="1">
      <c r="A171" s="172"/>
      <c r="B171" s="95" t="s">
        <v>26</v>
      </c>
      <c r="C171" s="48">
        <v>30</v>
      </c>
      <c r="D171" s="21">
        <v>1.98</v>
      </c>
      <c r="E171" s="21">
        <v>0.27</v>
      </c>
      <c r="F171" s="21">
        <v>11.4</v>
      </c>
      <c r="G171" s="22">
        <v>59.7</v>
      </c>
      <c r="H171" s="29"/>
    </row>
    <row r="172" spans="1:8" ht="14.1" customHeight="1">
      <c r="A172" s="172"/>
      <c r="B172" s="95" t="s">
        <v>27</v>
      </c>
      <c r="C172" s="48">
        <v>30</v>
      </c>
      <c r="D172" s="21">
        <v>1.98</v>
      </c>
      <c r="E172" s="21">
        <v>0.36</v>
      </c>
      <c r="F172" s="21">
        <v>10.02</v>
      </c>
      <c r="G172" s="22">
        <v>52.2</v>
      </c>
      <c r="H172" s="29"/>
    </row>
    <row r="173" spans="1:8" s="94" customFormat="1" ht="14.1" customHeight="1">
      <c r="A173" s="172" t="s">
        <v>28</v>
      </c>
      <c r="B173" s="204"/>
      <c r="C173" s="31">
        <f t="shared" ref="C173:G173" si="33">SUM(C165:C172)</f>
        <v>910</v>
      </c>
      <c r="D173" s="31">
        <f t="shared" si="33"/>
        <v>28.13</v>
      </c>
      <c r="E173" s="31">
        <f t="shared" si="33"/>
        <v>28.580000000000002</v>
      </c>
      <c r="F173" s="31">
        <f t="shared" si="33"/>
        <v>125.26</v>
      </c>
      <c r="G173" s="31">
        <f t="shared" si="33"/>
        <v>861.76000000000022</v>
      </c>
      <c r="H173" s="32"/>
    </row>
    <row r="174" spans="1:8" ht="14.1" customHeight="1">
      <c r="A174" s="172" t="s">
        <v>29</v>
      </c>
      <c r="B174" s="95" t="s">
        <v>31</v>
      </c>
      <c r="C174" s="48">
        <v>200</v>
      </c>
      <c r="D174" s="21">
        <v>0.24</v>
      </c>
      <c r="E174" s="21">
        <v>0.06</v>
      </c>
      <c r="F174" s="21">
        <v>10.16</v>
      </c>
      <c r="G174" s="22">
        <v>42.14</v>
      </c>
      <c r="H174" s="30" t="s">
        <v>30</v>
      </c>
    </row>
    <row r="175" spans="1:8" ht="14.1" customHeight="1">
      <c r="A175" s="172"/>
      <c r="B175" s="95" t="s">
        <v>111</v>
      </c>
      <c r="C175" s="48">
        <v>100</v>
      </c>
      <c r="D175" s="21">
        <v>9.86</v>
      </c>
      <c r="E175" s="21">
        <v>10.67</v>
      </c>
      <c r="F175" s="21">
        <v>37.81</v>
      </c>
      <c r="G175" s="22">
        <v>248.27</v>
      </c>
      <c r="H175" s="29">
        <v>555</v>
      </c>
    </row>
    <row r="176" spans="1:8" s="94" customFormat="1" ht="14.1" customHeight="1">
      <c r="A176" s="172" t="s">
        <v>34</v>
      </c>
      <c r="B176" s="204"/>
      <c r="C176" s="31">
        <f>SUM(C174:C175)</f>
        <v>300</v>
      </c>
      <c r="D176" s="31">
        <f t="shared" ref="D176:G176" si="34">SUM(D174:D175)</f>
        <v>10.1</v>
      </c>
      <c r="E176" s="31">
        <f t="shared" si="34"/>
        <v>10.73</v>
      </c>
      <c r="F176" s="31">
        <f t="shared" si="34"/>
        <v>47.97</v>
      </c>
      <c r="G176" s="31">
        <f t="shared" si="34"/>
        <v>290.41000000000003</v>
      </c>
      <c r="H176" s="32"/>
    </row>
    <row r="177" spans="1:8" s="94" customFormat="1" ht="14.1" customHeight="1" thickBot="1">
      <c r="A177" s="199" t="s">
        <v>35</v>
      </c>
      <c r="B177" s="200"/>
      <c r="C177" s="34">
        <f>C176+C173+C164</f>
        <v>1795</v>
      </c>
      <c r="D177" s="34">
        <f t="shared" ref="D177:G177" si="35">D176+D173+D164</f>
        <v>58.16</v>
      </c>
      <c r="E177" s="34">
        <f t="shared" si="35"/>
        <v>59.14</v>
      </c>
      <c r="F177" s="34">
        <f t="shared" si="35"/>
        <v>267.26000000000005</v>
      </c>
      <c r="G177" s="34">
        <f t="shared" si="35"/>
        <v>1709.0700000000002</v>
      </c>
      <c r="H177" s="35"/>
    </row>
    <row r="178" spans="1:8" s="94" customFormat="1" ht="14.1" customHeight="1">
      <c r="A178" s="201" t="s">
        <v>112</v>
      </c>
      <c r="B178" s="202"/>
      <c r="C178" s="202"/>
      <c r="D178" s="202"/>
      <c r="E178" s="202"/>
      <c r="F178" s="202"/>
      <c r="G178" s="202"/>
      <c r="H178" s="203"/>
    </row>
    <row r="179" spans="1:8" ht="14.1" customHeight="1">
      <c r="A179" s="172" t="s">
        <v>11</v>
      </c>
      <c r="B179" s="95" t="s">
        <v>113</v>
      </c>
      <c r="C179" s="48">
        <v>250</v>
      </c>
      <c r="D179" s="21">
        <v>10.38</v>
      </c>
      <c r="E179" s="21">
        <v>9.9</v>
      </c>
      <c r="F179" s="21">
        <v>44.98</v>
      </c>
      <c r="G179" s="22">
        <v>303.13</v>
      </c>
      <c r="H179" s="29">
        <v>165</v>
      </c>
    </row>
    <row r="180" spans="1:8" ht="14.1" customHeight="1">
      <c r="A180" s="172"/>
      <c r="B180" s="95" t="s">
        <v>114</v>
      </c>
      <c r="C180" s="48">
        <v>100</v>
      </c>
      <c r="D180" s="21">
        <v>8.74</v>
      </c>
      <c r="E180" s="21">
        <v>9.64</v>
      </c>
      <c r="F180" s="21">
        <v>30.43</v>
      </c>
      <c r="G180" s="22">
        <v>213.97</v>
      </c>
      <c r="H180" s="29">
        <v>563</v>
      </c>
    </row>
    <row r="181" spans="1:8" ht="14.1" customHeight="1">
      <c r="A181" s="172"/>
      <c r="B181" s="95" t="s">
        <v>71</v>
      </c>
      <c r="C181" s="48">
        <v>200</v>
      </c>
      <c r="D181" s="21">
        <v>0.26</v>
      </c>
      <c r="E181" s="21">
        <v>0.02</v>
      </c>
      <c r="F181" s="21">
        <v>8.06</v>
      </c>
      <c r="G181" s="22">
        <v>33.22</v>
      </c>
      <c r="H181" s="30" t="s">
        <v>70</v>
      </c>
    </row>
    <row r="182" spans="1:8" s="94" customFormat="1" ht="14.1" customHeight="1">
      <c r="A182" s="172" t="s">
        <v>16</v>
      </c>
      <c r="B182" s="204"/>
      <c r="C182" s="31">
        <f>SUM(C179:C181)</f>
        <v>550</v>
      </c>
      <c r="D182" s="31">
        <f>SUM(D179:D181)</f>
        <v>19.380000000000003</v>
      </c>
      <c r="E182" s="31">
        <f>SUM(E179:E181)</f>
        <v>19.559999999999999</v>
      </c>
      <c r="F182" s="31">
        <f>SUM(F179:F181)</f>
        <v>83.47</v>
      </c>
      <c r="G182" s="31">
        <f>SUM(G179:G181)</f>
        <v>550.32000000000005</v>
      </c>
      <c r="H182" s="32"/>
    </row>
    <row r="183" spans="1:8" ht="14.1" customHeight="1">
      <c r="A183" s="172" t="s">
        <v>17</v>
      </c>
      <c r="B183" s="95" t="s">
        <v>153</v>
      </c>
      <c r="C183" s="48">
        <v>100</v>
      </c>
      <c r="D183" s="21">
        <v>1.17</v>
      </c>
      <c r="E183" s="21">
        <v>0.1</v>
      </c>
      <c r="F183" s="21">
        <v>5.67</v>
      </c>
      <c r="G183" s="22">
        <v>28.33</v>
      </c>
      <c r="H183" s="30">
        <v>16</v>
      </c>
    </row>
    <row r="184" spans="1:8" ht="14.1" customHeight="1">
      <c r="A184" s="172"/>
      <c r="B184" s="95" t="s">
        <v>116</v>
      </c>
      <c r="C184" s="48">
        <v>250</v>
      </c>
      <c r="D184" s="21">
        <v>3.08</v>
      </c>
      <c r="E184" s="21">
        <v>5.45</v>
      </c>
      <c r="F184" s="21">
        <v>17.420000000000002</v>
      </c>
      <c r="G184" s="22">
        <v>131.82</v>
      </c>
      <c r="H184" s="30" t="s">
        <v>115</v>
      </c>
    </row>
    <row r="185" spans="1:8" ht="14.1" customHeight="1">
      <c r="A185" s="172"/>
      <c r="B185" s="95" t="s">
        <v>117</v>
      </c>
      <c r="C185" s="48">
        <v>100</v>
      </c>
      <c r="D185" s="21">
        <v>12.77</v>
      </c>
      <c r="E185" s="21">
        <v>13.5</v>
      </c>
      <c r="F185" s="21">
        <v>25.52</v>
      </c>
      <c r="G185" s="22">
        <v>244.48</v>
      </c>
      <c r="H185" s="29">
        <v>366</v>
      </c>
    </row>
    <row r="186" spans="1:8" ht="14.1" customHeight="1">
      <c r="A186" s="172"/>
      <c r="B186" s="95" t="s">
        <v>24</v>
      </c>
      <c r="C186" s="48">
        <v>180</v>
      </c>
      <c r="D186" s="21">
        <v>9.1999999999999993</v>
      </c>
      <c r="E186" s="21">
        <v>8.5</v>
      </c>
      <c r="F186" s="21">
        <v>46.62</v>
      </c>
      <c r="G186" s="22">
        <v>270.81</v>
      </c>
      <c r="H186" s="29">
        <v>237</v>
      </c>
    </row>
    <row r="187" spans="1:8" ht="14.1" customHeight="1">
      <c r="A187" s="172"/>
      <c r="B187" s="95" t="s">
        <v>54</v>
      </c>
      <c r="C187" s="48">
        <v>200</v>
      </c>
      <c r="D187" s="21">
        <v>0.32</v>
      </c>
      <c r="E187" s="21">
        <v>0.14000000000000001</v>
      </c>
      <c r="F187" s="21">
        <v>11.46</v>
      </c>
      <c r="G187" s="22">
        <v>48.32</v>
      </c>
      <c r="H187" s="29">
        <v>519</v>
      </c>
    </row>
    <row r="188" spans="1:8" ht="14.1" customHeight="1">
      <c r="A188" s="172"/>
      <c r="B188" s="95" t="s">
        <v>26</v>
      </c>
      <c r="C188" s="48">
        <v>30</v>
      </c>
      <c r="D188" s="21">
        <v>1.98</v>
      </c>
      <c r="E188" s="21">
        <v>0.27</v>
      </c>
      <c r="F188" s="21">
        <v>11.4</v>
      </c>
      <c r="G188" s="22">
        <v>59.7</v>
      </c>
      <c r="H188" s="29"/>
    </row>
    <row r="189" spans="1:8" ht="14.1" customHeight="1">
      <c r="A189" s="172"/>
      <c r="B189" s="95" t="s">
        <v>27</v>
      </c>
      <c r="C189" s="48">
        <v>30</v>
      </c>
      <c r="D189" s="21">
        <v>1.98</v>
      </c>
      <c r="E189" s="21">
        <v>0.36</v>
      </c>
      <c r="F189" s="21">
        <v>10.02</v>
      </c>
      <c r="G189" s="22">
        <v>52.2</v>
      </c>
      <c r="H189" s="29"/>
    </row>
    <row r="190" spans="1:8" s="94" customFormat="1" ht="14.1" customHeight="1">
      <c r="A190" s="172" t="s">
        <v>28</v>
      </c>
      <c r="B190" s="204"/>
      <c r="C190" s="31">
        <f>SUM(C183:C189)</f>
        <v>890</v>
      </c>
      <c r="D190" s="31">
        <f t="shared" ref="D190:G190" si="36">SUM(D183:D189)</f>
        <v>30.5</v>
      </c>
      <c r="E190" s="31">
        <f t="shared" si="36"/>
        <v>28.32</v>
      </c>
      <c r="F190" s="31">
        <f t="shared" si="36"/>
        <v>128.11000000000001</v>
      </c>
      <c r="G190" s="31">
        <f t="shared" si="36"/>
        <v>835.6600000000002</v>
      </c>
      <c r="H190" s="32"/>
    </row>
    <row r="191" spans="1:8" ht="14.1" customHeight="1">
      <c r="A191" s="172" t="s">
        <v>29</v>
      </c>
      <c r="B191" s="95" t="s">
        <v>46</v>
      </c>
      <c r="C191" s="48">
        <v>200</v>
      </c>
      <c r="D191" s="21">
        <v>0</v>
      </c>
      <c r="E191" s="21">
        <v>0</v>
      </c>
      <c r="F191" s="21">
        <v>15</v>
      </c>
      <c r="G191" s="22">
        <v>95</v>
      </c>
      <c r="H191" s="29">
        <v>614</v>
      </c>
    </row>
    <row r="192" spans="1:8" ht="14.1" customHeight="1">
      <c r="A192" s="172"/>
      <c r="B192" s="95" t="s">
        <v>148</v>
      </c>
      <c r="C192" s="48">
        <v>100</v>
      </c>
      <c r="D192" s="21">
        <v>9.6199999999999992</v>
      </c>
      <c r="E192" s="21">
        <v>10.4</v>
      </c>
      <c r="F192" s="21">
        <v>32.700000000000003</v>
      </c>
      <c r="G192" s="22">
        <v>251.6</v>
      </c>
      <c r="H192" s="30" t="s">
        <v>81</v>
      </c>
    </row>
    <row r="193" spans="1:8" s="94" customFormat="1" ht="14.1" customHeight="1" thickBot="1">
      <c r="A193" s="199" t="s">
        <v>34</v>
      </c>
      <c r="B193" s="200"/>
      <c r="C193" s="34">
        <f>SUM(C191:C192)</f>
        <v>300</v>
      </c>
      <c r="D193" s="34">
        <f t="shared" ref="D193:G193" si="37">SUM(D191:D192)</f>
        <v>9.6199999999999992</v>
      </c>
      <c r="E193" s="34">
        <f t="shared" si="37"/>
        <v>10.4</v>
      </c>
      <c r="F193" s="34">
        <f t="shared" si="37"/>
        <v>47.7</v>
      </c>
      <c r="G193" s="34">
        <f t="shared" si="37"/>
        <v>346.6</v>
      </c>
      <c r="H193" s="35"/>
    </row>
    <row r="194" spans="1:8" s="94" customFormat="1" ht="14.1" customHeight="1">
      <c r="A194" s="201" t="s">
        <v>35</v>
      </c>
      <c r="B194" s="202"/>
      <c r="C194" s="37">
        <f>C193+C190+C182</f>
        <v>1740</v>
      </c>
      <c r="D194" s="37">
        <f>D193+D190+D182</f>
        <v>59.5</v>
      </c>
      <c r="E194" s="37">
        <f>E193+E190+E182</f>
        <v>58.28</v>
      </c>
      <c r="F194" s="37">
        <f>F193+F190+F182</f>
        <v>259.27999999999997</v>
      </c>
      <c r="G194" s="37">
        <f>G193+G190+G182</f>
        <v>1732.5800000000004</v>
      </c>
      <c r="H194" s="38"/>
    </row>
    <row r="195" spans="1:8" s="94" customFormat="1" ht="14.1" customHeight="1">
      <c r="A195" s="172" t="s">
        <v>118</v>
      </c>
      <c r="B195" s="204"/>
      <c r="C195" s="31">
        <f>C194+C177+C155+C139+C120+C103+C87+C67+C49+C30</f>
        <v>17590</v>
      </c>
      <c r="D195" s="31">
        <f>D194+D177+D155+D139+D120+D103+D87+D67+D49+D30</f>
        <v>577.22</v>
      </c>
      <c r="E195" s="31">
        <f>E194+E177+E155+E139+E120+E103+E87+E67+E49+E30</f>
        <v>573.46000000000015</v>
      </c>
      <c r="F195" s="31">
        <f>F194+F177+F155+F139+F120+F103+F87+F67+F49+F30</f>
        <v>2438.6800000000003</v>
      </c>
      <c r="G195" s="31">
        <f>G194+G177+G155+G139+G120+G103+G87+G67+G49+G30</f>
        <v>17068.860000000004</v>
      </c>
      <c r="H195" s="32"/>
    </row>
    <row r="196" spans="1:8" s="94" customFormat="1" ht="14.1" customHeight="1" thickBot="1">
      <c r="A196" s="205" t="s">
        <v>119</v>
      </c>
      <c r="B196" s="206"/>
      <c r="C196" s="39">
        <f>C195/10</f>
        <v>1759</v>
      </c>
      <c r="D196" s="39">
        <f t="shared" ref="D196:G196" si="38">D195/10</f>
        <v>57.722000000000001</v>
      </c>
      <c r="E196" s="39">
        <f t="shared" si="38"/>
        <v>57.346000000000018</v>
      </c>
      <c r="F196" s="39">
        <f t="shared" si="38"/>
        <v>243.86800000000002</v>
      </c>
      <c r="G196" s="39">
        <f t="shared" si="38"/>
        <v>1706.8860000000004</v>
      </c>
      <c r="H196" s="40"/>
    </row>
    <row r="197" spans="1:8" s="103" customFormat="1" ht="36" customHeight="1">
      <c r="A197" s="197"/>
      <c r="B197" s="198"/>
      <c r="C197" s="111"/>
      <c r="D197" s="70"/>
      <c r="E197" s="70"/>
      <c r="F197" s="70"/>
      <c r="G197" s="111"/>
      <c r="H197" s="111"/>
    </row>
    <row r="198" spans="1:8">
      <c r="A198" s="112"/>
      <c r="B198" s="148" t="s">
        <v>145</v>
      </c>
      <c r="C198" s="105">
        <f t="shared" ref="C198:G198" si="39">(C182+C164+C144+C108+C92+C76+C54+C36+C17+C126)/10</f>
        <v>561</v>
      </c>
      <c r="D198" s="105">
        <f t="shared" si="39"/>
        <v>19.948</v>
      </c>
      <c r="E198" s="105">
        <f t="shared" si="39"/>
        <v>19.681999999999999</v>
      </c>
      <c r="F198" s="105">
        <f t="shared" si="39"/>
        <v>83.460000000000008</v>
      </c>
      <c r="G198" s="105">
        <f t="shared" si="39"/>
        <v>580.28399999999999</v>
      </c>
      <c r="H198" s="106"/>
    </row>
    <row r="199" spans="1:8">
      <c r="A199" s="112"/>
      <c r="B199" s="148" t="s">
        <v>146</v>
      </c>
      <c r="C199" s="105">
        <f t="shared" ref="C199:G199" si="40">(C190+C173+C151+C135+C116+C99+C83+C63+C45+C26)/10</f>
        <v>898</v>
      </c>
      <c r="D199" s="105">
        <f t="shared" si="40"/>
        <v>29.584999999999997</v>
      </c>
      <c r="E199" s="105">
        <f t="shared" si="40"/>
        <v>29.330000000000002</v>
      </c>
      <c r="F199" s="105">
        <f t="shared" si="40"/>
        <v>123.54599999999998</v>
      </c>
      <c r="G199" s="105">
        <f t="shared" si="40"/>
        <v>863.23800000000006</v>
      </c>
      <c r="H199" s="106"/>
    </row>
    <row r="200" spans="1:8">
      <c r="A200" s="112"/>
      <c r="B200" s="148" t="s">
        <v>147</v>
      </c>
      <c r="C200" s="105">
        <f t="shared" ref="C200:G200" si="41">(C193+C176+C154+C138+C102+C86+C48+C29+C119+C66)/10</f>
        <v>300</v>
      </c>
      <c r="D200" s="105">
        <f t="shared" si="41"/>
        <v>9.9600000000000009</v>
      </c>
      <c r="E200" s="105">
        <f t="shared" si="41"/>
        <v>10.206</v>
      </c>
      <c r="F200" s="105">
        <f t="shared" si="41"/>
        <v>44.585999999999999</v>
      </c>
      <c r="G200" s="105">
        <f t="shared" si="41"/>
        <v>319.20799999999997</v>
      </c>
      <c r="H200" s="106"/>
    </row>
  </sheetData>
  <mergeCells count="90">
    <mergeCell ref="D11:F11"/>
    <mergeCell ref="G11:G12"/>
    <mergeCell ref="A32:A35"/>
    <mergeCell ref="H11:H12"/>
    <mergeCell ref="A7:H7"/>
    <mergeCell ref="A11:A12"/>
    <mergeCell ref="B11:B12"/>
    <mergeCell ref="C11:C12"/>
    <mergeCell ref="A36:B36"/>
    <mergeCell ref="A13:H13"/>
    <mergeCell ref="A14:A16"/>
    <mergeCell ref="A17:B17"/>
    <mergeCell ref="A18:A25"/>
    <mergeCell ref="A26:B26"/>
    <mergeCell ref="A27:A28"/>
    <mergeCell ref="A29:B29"/>
    <mergeCell ref="A30:B30"/>
    <mergeCell ref="A31:H31"/>
    <mergeCell ref="A66:B66"/>
    <mergeCell ref="A37:A44"/>
    <mergeCell ref="A45:B45"/>
    <mergeCell ref="A46:A47"/>
    <mergeCell ref="A48:B48"/>
    <mergeCell ref="A49:B49"/>
    <mergeCell ref="A50:H50"/>
    <mergeCell ref="A51:A53"/>
    <mergeCell ref="A54:B54"/>
    <mergeCell ref="A55:A62"/>
    <mergeCell ref="A63:B63"/>
    <mergeCell ref="A64:A65"/>
    <mergeCell ref="A92:B92"/>
    <mergeCell ref="A67:B67"/>
    <mergeCell ref="A68:H68"/>
    <mergeCell ref="A69:A75"/>
    <mergeCell ref="A76:B76"/>
    <mergeCell ref="A77:A82"/>
    <mergeCell ref="A83:B83"/>
    <mergeCell ref="A84:A85"/>
    <mergeCell ref="A86:B86"/>
    <mergeCell ref="A87:B87"/>
    <mergeCell ref="A88:H88"/>
    <mergeCell ref="A89:A91"/>
    <mergeCell ref="A119:B119"/>
    <mergeCell ref="A93:A98"/>
    <mergeCell ref="A99:B99"/>
    <mergeCell ref="A100:A101"/>
    <mergeCell ref="A102:B102"/>
    <mergeCell ref="A103:B103"/>
    <mergeCell ref="A104:H104"/>
    <mergeCell ref="A105:A107"/>
    <mergeCell ref="A108:B108"/>
    <mergeCell ref="A109:A115"/>
    <mergeCell ref="A116:B116"/>
    <mergeCell ref="A117:A118"/>
    <mergeCell ref="A144:B144"/>
    <mergeCell ref="A120:B120"/>
    <mergeCell ref="A121:H121"/>
    <mergeCell ref="A122:A125"/>
    <mergeCell ref="A126:B126"/>
    <mergeCell ref="A127:A134"/>
    <mergeCell ref="A135:B135"/>
    <mergeCell ref="A136:A137"/>
    <mergeCell ref="A138:B138"/>
    <mergeCell ref="A139:B139"/>
    <mergeCell ref="A140:H140"/>
    <mergeCell ref="A141:A143"/>
    <mergeCell ref="A176:B176"/>
    <mergeCell ref="A145:A150"/>
    <mergeCell ref="A151:B151"/>
    <mergeCell ref="A152:A153"/>
    <mergeCell ref="A154:B154"/>
    <mergeCell ref="A155:B155"/>
    <mergeCell ref="A156:H156"/>
    <mergeCell ref="A157:A163"/>
    <mergeCell ref="A164:B164"/>
    <mergeCell ref="A165:A172"/>
    <mergeCell ref="A173:B173"/>
    <mergeCell ref="A174:A175"/>
    <mergeCell ref="A197:B197"/>
    <mergeCell ref="A177:B177"/>
    <mergeCell ref="A178:H178"/>
    <mergeCell ref="A179:A181"/>
    <mergeCell ref="A182:B182"/>
    <mergeCell ref="A183:A189"/>
    <mergeCell ref="A190:B190"/>
    <mergeCell ref="A191:A192"/>
    <mergeCell ref="A193:B193"/>
    <mergeCell ref="A194:B194"/>
    <mergeCell ref="A195:B195"/>
    <mergeCell ref="A196:B196"/>
  </mergeCells>
  <pageMargins left="0.11811023622047245" right="0.11811023622047245" top="0.15748031496062992" bottom="0.15748031496062992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</vt:lpstr>
      <vt:lpstr>12-18 лет сентябрь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Director</cp:lastModifiedBy>
  <cp:lastPrinted>2023-12-22T10:57:54Z</cp:lastPrinted>
  <dcterms:created xsi:type="dcterms:W3CDTF">2010-09-29T09:10:17Z</dcterms:created>
  <dcterms:modified xsi:type="dcterms:W3CDTF">2023-12-26T19:17:53Z</dcterms:modified>
</cp:coreProperties>
</file>